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vkozeluh\Desktop\"/>
    </mc:Choice>
  </mc:AlternateContent>
  <xr:revisionPtr revIDLastSave="0" documentId="8_{6B46D5E4-312A-40EC-8A69-EB6D9FBB28B6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Help" sheetId="21" r:id="rId1"/>
    <sheet name="vrhačský pětiboj" sheetId="3" r:id="rId2"/>
    <sheet name="kladivo" sheetId="22" r:id="rId3"/>
    <sheet name="koule" sheetId="12" r:id="rId4"/>
    <sheet name="disk" sheetId="16" r:id="rId5"/>
    <sheet name="oštěp" sheetId="18" r:id="rId6"/>
    <sheet name="břemeno" sheetId="23" r:id="rId7"/>
  </sheets>
  <definedNames>
    <definedName name="_xlnm._FilterDatabase" localSheetId="2" hidden="1">kladivo!#REF!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2" i="23" l="1"/>
  <c r="R51" i="23"/>
  <c r="R50" i="23"/>
  <c r="R49" i="23"/>
  <c r="R40" i="23"/>
  <c r="R39" i="23"/>
  <c r="R38" i="23"/>
  <c r="R37" i="23"/>
  <c r="R28" i="23"/>
  <c r="R27" i="23"/>
  <c r="R26" i="23"/>
  <c r="R16" i="23"/>
  <c r="R15" i="23"/>
  <c r="H60" i="23"/>
  <c r="I60" i="23" s="1"/>
  <c r="J60" i="23" s="1"/>
  <c r="H59" i="23"/>
  <c r="I59" i="23" s="1"/>
  <c r="J59" i="23" s="1"/>
  <c r="H58" i="23"/>
  <c r="I58" i="23" s="1"/>
  <c r="J58" i="23" s="1"/>
  <c r="H57" i="23"/>
  <c r="I57" i="23" s="1"/>
  <c r="J57" i="23" s="1"/>
  <c r="H56" i="23"/>
  <c r="I56" i="23" s="1"/>
  <c r="J56" i="23" s="1"/>
  <c r="H55" i="23"/>
  <c r="I55" i="23" s="1"/>
  <c r="J55" i="23" s="1"/>
  <c r="H54" i="23"/>
  <c r="I54" i="23" s="1"/>
  <c r="J54" i="23" s="1"/>
  <c r="H53" i="23"/>
  <c r="I53" i="23" s="1"/>
  <c r="J53" i="23" s="1"/>
  <c r="H52" i="23"/>
  <c r="I52" i="23" s="1"/>
  <c r="J52" i="23" s="1"/>
  <c r="H51" i="23"/>
  <c r="I51" i="23" s="1"/>
  <c r="J51" i="23" s="1"/>
  <c r="H50" i="23"/>
  <c r="I50" i="23" s="1"/>
  <c r="J50" i="23" s="1"/>
  <c r="H49" i="23"/>
  <c r="I49" i="23" s="1"/>
  <c r="J49" i="23" s="1"/>
  <c r="H48" i="23"/>
  <c r="I48" i="23" s="1"/>
  <c r="J48" i="23" s="1"/>
  <c r="H47" i="23"/>
  <c r="I47" i="23" s="1"/>
  <c r="J47" i="23" s="1"/>
  <c r="H46" i="23"/>
  <c r="I46" i="23" s="1"/>
  <c r="J46" i="23" s="1"/>
  <c r="H45" i="23"/>
  <c r="I45" i="23" s="1"/>
  <c r="J45" i="23" s="1"/>
  <c r="H44" i="23"/>
  <c r="I44" i="23" s="1"/>
  <c r="J44" i="23" s="1"/>
  <c r="H43" i="23"/>
  <c r="I43" i="23" s="1"/>
  <c r="J43" i="23" s="1"/>
  <c r="H42" i="23"/>
  <c r="I42" i="23" s="1"/>
  <c r="J42" i="23" s="1"/>
  <c r="H41" i="23"/>
  <c r="I41" i="23" s="1"/>
  <c r="J41" i="23" s="1"/>
  <c r="H40" i="23"/>
  <c r="I40" i="23" s="1"/>
  <c r="J40" i="23" s="1"/>
  <c r="H39" i="23"/>
  <c r="I39" i="23" s="1"/>
  <c r="J39" i="23" s="1"/>
  <c r="H38" i="23"/>
  <c r="I38" i="23" s="1"/>
  <c r="J38" i="23" s="1"/>
  <c r="H37" i="23"/>
  <c r="I37" i="23" s="1"/>
  <c r="J37" i="23" s="1"/>
  <c r="H36" i="23"/>
  <c r="I36" i="23" s="1"/>
  <c r="J36" i="23" s="1"/>
  <c r="H35" i="23"/>
  <c r="I35" i="23" s="1"/>
  <c r="J35" i="23" s="1"/>
  <c r="H34" i="23"/>
  <c r="I34" i="23" s="1"/>
  <c r="J34" i="23" s="1"/>
  <c r="H33" i="23"/>
  <c r="I33" i="23" s="1"/>
  <c r="J33" i="23" s="1"/>
  <c r="H32" i="23"/>
  <c r="I32" i="23" s="1"/>
  <c r="J32" i="23" s="1"/>
  <c r="H31" i="23"/>
  <c r="I31" i="23" s="1"/>
  <c r="J31" i="23" s="1"/>
  <c r="H30" i="23"/>
  <c r="I30" i="23" s="1"/>
  <c r="J30" i="23" s="1"/>
  <c r="H29" i="23"/>
  <c r="I29" i="23" s="1"/>
  <c r="J29" i="23" s="1"/>
  <c r="H28" i="23"/>
  <c r="I28" i="23" s="1"/>
  <c r="J28" i="23" s="1"/>
  <c r="H27" i="23"/>
  <c r="I27" i="23" s="1"/>
  <c r="J27" i="23" s="1"/>
  <c r="H26" i="23"/>
  <c r="I26" i="23" s="1"/>
  <c r="J26" i="23" s="1"/>
  <c r="H25" i="23"/>
  <c r="I25" i="23" s="1"/>
  <c r="J25" i="23" s="1"/>
  <c r="H24" i="23"/>
  <c r="I24" i="23" s="1"/>
  <c r="J24" i="23" s="1"/>
  <c r="H23" i="23"/>
  <c r="I23" i="23" s="1"/>
  <c r="J23" i="23" s="1"/>
  <c r="H22" i="23"/>
  <c r="I22" i="23" s="1"/>
  <c r="J22" i="23" s="1"/>
  <c r="H21" i="23"/>
  <c r="I21" i="23" s="1"/>
  <c r="J21" i="23" s="1"/>
  <c r="H20" i="23"/>
  <c r="I20" i="23" s="1"/>
  <c r="J20" i="23" s="1"/>
  <c r="H19" i="23"/>
  <c r="I19" i="23" s="1"/>
  <c r="J19" i="23" s="1"/>
  <c r="H18" i="23"/>
  <c r="I18" i="23" s="1"/>
  <c r="J18" i="23" s="1"/>
  <c r="H17" i="23"/>
  <c r="I17" i="23" s="1"/>
  <c r="J17" i="23" s="1"/>
  <c r="H16" i="23"/>
  <c r="I16" i="23" s="1"/>
  <c r="J16" i="23" s="1"/>
  <c r="H15" i="23"/>
  <c r="I15" i="23" s="1"/>
  <c r="J15" i="23" s="1"/>
  <c r="H14" i="23"/>
  <c r="I14" i="23" s="1"/>
  <c r="J14" i="23" s="1"/>
  <c r="H13" i="23"/>
  <c r="I13" i="23" s="1"/>
  <c r="J13" i="23" s="1"/>
  <c r="H12" i="23"/>
  <c r="I12" i="23" s="1"/>
  <c r="J12" i="23" s="1"/>
  <c r="H11" i="23"/>
  <c r="H10" i="23"/>
  <c r="H9" i="23"/>
  <c r="H8" i="23"/>
  <c r="H7" i="23"/>
  <c r="R17" i="23" l="1"/>
  <c r="R29" i="23"/>
  <c r="R41" i="23"/>
  <c r="R53" i="23"/>
  <c r="R25" i="23"/>
  <c r="R18" i="23"/>
  <c r="R30" i="23"/>
  <c r="R42" i="23"/>
  <c r="R54" i="23"/>
  <c r="R19" i="23"/>
  <c r="R31" i="23"/>
  <c r="R43" i="23"/>
  <c r="R55" i="23"/>
  <c r="R20" i="23"/>
  <c r="R32" i="23"/>
  <c r="R44" i="23"/>
  <c r="R56" i="23"/>
  <c r="R21" i="23"/>
  <c r="R33" i="23"/>
  <c r="R45" i="23"/>
  <c r="R57" i="23"/>
  <c r="R22" i="23"/>
  <c r="R34" i="23"/>
  <c r="R46" i="23"/>
  <c r="R58" i="23"/>
  <c r="R23" i="23"/>
  <c r="R35" i="23"/>
  <c r="R47" i="23"/>
  <c r="R59" i="23"/>
  <c r="R24" i="23"/>
  <c r="R36" i="23"/>
  <c r="R48" i="23"/>
  <c r="R60" i="23"/>
  <c r="R14" i="23"/>
  <c r="R13" i="23"/>
  <c r="R12" i="23"/>
  <c r="X60" i="3"/>
  <c r="W60" i="3"/>
  <c r="V60" i="3"/>
  <c r="X59" i="3"/>
  <c r="W59" i="3"/>
  <c r="V59" i="3"/>
  <c r="X58" i="3"/>
  <c r="W58" i="3"/>
  <c r="V58" i="3"/>
  <c r="X57" i="3"/>
  <c r="W57" i="3"/>
  <c r="V57" i="3"/>
  <c r="X56" i="3"/>
  <c r="W56" i="3"/>
  <c r="V56" i="3"/>
  <c r="X55" i="3"/>
  <c r="W55" i="3"/>
  <c r="V55" i="3"/>
  <c r="X54" i="3"/>
  <c r="W54" i="3"/>
  <c r="V54" i="3"/>
  <c r="X53" i="3"/>
  <c r="W53" i="3"/>
  <c r="V53" i="3"/>
  <c r="X52" i="3"/>
  <c r="W52" i="3"/>
  <c r="V52" i="3"/>
  <c r="X51" i="3"/>
  <c r="W51" i="3"/>
  <c r="V51" i="3"/>
  <c r="X50" i="3"/>
  <c r="W50" i="3"/>
  <c r="V50" i="3"/>
  <c r="X49" i="3"/>
  <c r="W49" i="3"/>
  <c r="V49" i="3"/>
  <c r="X48" i="3"/>
  <c r="W48" i="3"/>
  <c r="V48" i="3"/>
  <c r="X47" i="3"/>
  <c r="W47" i="3"/>
  <c r="V47" i="3"/>
  <c r="X46" i="3"/>
  <c r="W46" i="3"/>
  <c r="V46" i="3"/>
  <c r="X45" i="3"/>
  <c r="W45" i="3"/>
  <c r="V45" i="3"/>
  <c r="X44" i="3"/>
  <c r="W44" i="3"/>
  <c r="V44" i="3"/>
  <c r="X43" i="3"/>
  <c r="W43" i="3"/>
  <c r="V43" i="3"/>
  <c r="X42" i="3"/>
  <c r="W42" i="3"/>
  <c r="V42" i="3"/>
  <c r="X41" i="3"/>
  <c r="W41" i="3"/>
  <c r="V41" i="3"/>
  <c r="X40" i="3"/>
  <c r="W40" i="3"/>
  <c r="V40" i="3"/>
  <c r="X39" i="3"/>
  <c r="W39" i="3"/>
  <c r="V39" i="3"/>
  <c r="X38" i="3"/>
  <c r="W38" i="3"/>
  <c r="V38" i="3"/>
  <c r="X37" i="3"/>
  <c r="W37" i="3"/>
  <c r="V37" i="3"/>
  <c r="X36" i="3"/>
  <c r="W36" i="3"/>
  <c r="V36" i="3"/>
  <c r="X35" i="3"/>
  <c r="W35" i="3"/>
  <c r="V35" i="3"/>
  <c r="X34" i="3"/>
  <c r="W34" i="3"/>
  <c r="V34" i="3"/>
  <c r="X33" i="3"/>
  <c r="W33" i="3"/>
  <c r="V33" i="3"/>
  <c r="X32" i="3"/>
  <c r="W32" i="3"/>
  <c r="V32" i="3"/>
  <c r="X31" i="3"/>
  <c r="W31" i="3"/>
  <c r="V31" i="3"/>
  <c r="X30" i="3"/>
  <c r="W30" i="3"/>
  <c r="V30" i="3"/>
  <c r="X29" i="3"/>
  <c r="W29" i="3"/>
  <c r="V29" i="3"/>
  <c r="X28" i="3"/>
  <c r="W28" i="3"/>
  <c r="V28" i="3"/>
  <c r="X27" i="3"/>
  <c r="W27" i="3"/>
  <c r="V27" i="3"/>
  <c r="X26" i="3"/>
  <c r="W26" i="3"/>
  <c r="V26" i="3"/>
  <c r="X25" i="3"/>
  <c r="W25" i="3"/>
  <c r="V25" i="3"/>
  <c r="X24" i="3"/>
  <c r="W24" i="3"/>
  <c r="V24" i="3"/>
  <c r="X23" i="3"/>
  <c r="W23" i="3"/>
  <c r="V23" i="3"/>
  <c r="X22" i="3"/>
  <c r="W22" i="3"/>
  <c r="V22" i="3"/>
  <c r="X21" i="3"/>
  <c r="W21" i="3"/>
  <c r="V21" i="3"/>
  <c r="X20" i="3"/>
  <c r="W20" i="3"/>
  <c r="V20" i="3"/>
  <c r="X19" i="3"/>
  <c r="W19" i="3"/>
  <c r="V19" i="3"/>
  <c r="X18" i="3"/>
  <c r="W18" i="3"/>
  <c r="V18" i="3"/>
  <c r="X17" i="3"/>
  <c r="W17" i="3"/>
  <c r="V17" i="3"/>
  <c r="X16" i="3"/>
  <c r="W16" i="3"/>
  <c r="V16" i="3"/>
  <c r="X15" i="3"/>
  <c r="W15" i="3"/>
  <c r="V15" i="3"/>
  <c r="X14" i="3"/>
  <c r="W14" i="3"/>
  <c r="V14" i="3"/>
  <c r="X13" i="3"/>
  <c r="W13" i="3"/>
  <c r="V13" i="3"/>
  <c r="X12" i="3"/>
  <c r="W12" i="3"/>
  <c r="V12" i="3"/>
  <c r="V11" i="3"/>
  <c r="V10" i="3"/>
  <c r="V9" i="3"/>
  <c r="V8" i="3"/>
  <c r="V7" i="3"/>
  <c r="H6" i="23"/>
  <c r="F60" i="23"/>
  <c r="E60" i="23"/>
  <c r="D60" i="23"/>
  <c r="C60" i="23"/>
  <c r="A60" i="23"/>
  <c r="F59" i="23"/>
  <c r="E59" i="23"/>
  <c r="D59" i="23"/>
  <c r="C59" i="23"/>
  <c r="A59" i="23"/>
  <c r="F58" i="23"/>
  <c r="E58" i="23"/>
  <c r="D58" i="23"/>
  <c r="C58" i="23"/>
  <c r="A58" i="23"/>
  <c r="F57" i="23"/>
  <c r="E57" i="23"/>
  <c r="D57" i="23"/>
  <c r="C57" i="23"/>
  <c r="A57" i="23"/>
  <c r="F56" i="23"/>
  <c r="E56" i="23"/>
  <c r="D56" i="23"/>
  <c r="C56" i="23"/>
  <c r="A56" i="23"/>
  <c r="F55" i="23"/>
  <c r="E55" i="23"/>
  <c r="D55" i="23"/>
  <c r="C55" i="23"/>
  <c r="A55" i="23"/>
  <c r="F54" i="23"/>
  <c r="E54" i="23"/>
  <c r="D54" i="23"/>
  <c r="C54" i="23"/>
  <c r="A54" i="23"/>
  <c r="F53" i="23"/>
  <c r="E53" i="23"/>
  <c r="D53" i="23"/>
  <c r="C53" i="23"/>
  <c r="A53" i="23"/>
  <c r="F52" i="23"/>
  <c r="E52" i="23"/>
  <c r="D52" i="23"/>
  <c r="C52" i="23"/>
  <c r="A52" i="23"/>
  <c r="F51" i="23"/>
  <c r="E51" i="23"/>
  <c r="D51" i="23"/>
  <c r="C51" i="23"/>
  <c r="A51" i="23"/>
  <c r="F50" i="23"/>
  <c r="E50" i="23"/>
  <c r="D50" i="23"/>
  <c r="C50" i="23"/>
  <c r="A50" i="23"/>
  <c r="F49" i="23"/>
  <c r="E49" i="23"/>
  <c r="D49" i="23"/>
  <c r="C49" i="23"/>
  <c r="A49" i="23"/>
  <c r="G48" i="23"/>
  <c r="K48" i="23" s="1"/>
  <c r="F48" i="23"/>
  <c r="E48" i="23"/>
  <c r="D48" i="23"/>
  <c r="C48" i="23"/>
  <c r="A48" i="23"/>
  <c r="F47" i="23"/>
  <c r="E47" i="23"/>
  <c r="D47" i="23"/>
  <c r="C47" i="23"/>
  <c r="A47" i="23"/>
  <c r="G46" i="23"/>
  <c r="K46" i="23" s="1"/>
  <c r="F46" i="23"/>
  <c r="E46" i="23"/>
  <c r="D46" i="23"/>
  <c r="C46" i="23"/>
  <c r="A46" i="23"/>
  <c r="F45" i="23"/>
  <c r="E45" i="23"/>
  <c r="D45" i="23"/>
  <c r="C45" i="23"/>
  <c r="A45" i="23"/>
  <c r="F44" i="23"/>
  <c r="E44" i="23"/>
  <c r="D44" i="23"/>
  <c r="C44" i="23"/>
  <c r="A44" i="23"/>
  <c r="F43" i="23"/>
  <c r="E43" i="23"/>
  <c r="D43" i="23"/>
  <c r="C43" i="23"/>
  <c r="A43" i="23"/>
  <c r="F42" i="23"/>
  <c r="E42" i="23"/>
  <c r="D42" i="23"/>
  <c r="C42" i="23"/>
  <c r="A42" i="23"/>
  <c r="F41" i="23"/>
  <c r="E41" i="23"/>
  <c r="D41" i="23"/>
  <c r="C41" i="23"/>
  <c r="A41" i="23"/>
  <c r="F40" i="23"/>
  <c r="E40" i="23"/>
  <c r="D40" i="23"/>
  <c r="C40" i="23"/>
  <c r="A40" i="23"/>
  <c r="F39" i="23"/>
  <c r="E39" i="23"/>
  <c r="D39" i="23"/>
  <c r="C39" i="23"/>
  <c r="A39" i="23"/>
  <c r="F38" i="23"/>
  <c r="E38" i="23"/>
  <c r="D38" i="23"/>
  <c r="C38" i="23"/>
  <c r="A38" i="23"/>
  <c r="F37" i="23"/>
  <c r="E37" i="23"/>
  <c r="D37" i="23"/>
  <c r="C37" i="23"/>
  <c r="A37" i="23"/>
  <c r="F36" i="23"/>
  <c r="E36" i="23"/>
  <c r="D36" i="23"/>
  <c r="C36" i="23"/>
  <c r="A36" i="23"/>
  <c r="F35" i="23"/>
  <c r="E35" i="23"/>
  <c r="D35" i="23"/>
  <c r="C35" i="23"/>
  <c r="A35" i="23"/>
  <c r="F34" i="23"/>
  <c r="E34" i="23"/>
  <c r="D34" i="23"/>
  <c r="C34" i="23"/>
  <c r="A34" i="23"/>
  <c r="F33" i="23"/>
  <c r="E33" i="23"/>
  <c r="D33" i="23"/>
  <c r="C33" i="23"/>
  <c r="A33" i="23"/>
  <c r="F32" i="23"/>
  <c r="E32" i="23"/>
  <c r="D32" i="23"/>
  <c r="C32" i="23"/>
  <c r="A32" i="23"/>
  <c r="F31" i="23"/>
  <c r="E31" i="23"/>
  <c r="D31" i="23"/>
  <c r="C31" i="23"/>
  <c r="A31" i="23"/>
  <c r="F30" i="23"/>
  <c r="E30" i="23"/>
  <c r="D30" i="23"/>
  <c r="C30" i="23"/>
  <c r="A30" i="23"/>
  <c r="F29" i="23"/>
  <c r="E29" i="23"/>
  <c r="D29" i="23"/>
  <c r="C29" i="23"/>
  <c r="A29" i="23"/>
  <c r="F28" i="23"/>
  <c r="E28" i="23"/>
  <c r="D28" i="23"/>
  <c r="C28" i="23"/>
  <c r="A28" i="23"/>
  <c r="F27" i="23"/>
  <c r="E27" i="23"/>
  <c r="D27" i="23"/>
  <c r="C27" i="23"/>
  <c r="A27" i="23"/>
  <c r="F26" i="23"/>
  <c r="E26" i="23"/>
  <c r="D26" i="23"/>
  <c r="C26" i="23"/>
  <c r="A26" i="23"/>
  <c r="F25" i="23"/>
  <c r="E25" i="23"/>
  <c r="D25" i="23"/>
  <c r="C25" i="23"/>
  <c r="A25" i="23"/>
  <c r="G24" i="23"/>
  <c r="K24" i="23" s="1"/>
  <c r="F24" i="23"/>
  <c r="E24" i="23"/>
  <c r="D24" i="23"/>
  <c r="C24" i="23"/>
  <c r="A24" i="23"/>
  <c r="F23" i="23"/>
  <c r="E23" i="23"/>
  <c r="D23" i="23"/>
  <c r="C23" i="23"/>
  <c r="A23" i="23"/>
  <c r="G22" i="23"/>
  <c r="K22" i="23" s="1"/>
  <c r="F22" i="23"/>
  <c r="E22" i="23"/>
  <c r="D22" i="23"/>
  <c r="C22" i="23"/>
  <c r="A22" i="23"/>
  <c r="F21" i="23"/>
  <c r="E21" i="23"/>
  <c r="D21" i="23"/>
  <c r="C21" i="23"/>
  <c r="A21" i="23"/>
  <c r="F20" i="23"/>
  <c r="E20" i="23"/>
  <c r="D20" i="23"/>
  <c r="C20" i="23"/>
  <c r="A20" i="23"/>
  <c r="F19" i="23"/>
  <c r="E19" i="23"/>
  <c r="D19" i="23"/>
  <c r="C19" i="23"/>
  <c r="A19" i="23"/>
  <c r="F18" i="23"/>
  <c r="E18" i="23"/>
  <c r="D18" i="23"/>
  <c r="C18" i="23"/>
  <c r="A18" i="23"/>
  <c r="F17" i="23"/>
  <c r="E17" i="23"/>
  <c r="D17" i="23"/>
  <c r="C17" i="23"/>
  <c r="A17" i="23"/>
  <c r="F16" i="23"/>
  <c r="E16" i="23"/>
  <c r="D16" i="23"/>
  <c r="C16" i="23"/>
  <c r="A16" i="23"/>
  <c r="F15" i="23"/>
  <c r="E15" i="23"/>
  <c r="D15" i="23"/>
  <c r="C15" i="23"/>
  <c r="A15" i="23"/>
  <c r="F14" i="23"/>
  <c r="E14" i="23"/>
  <c r="D14" i="23"/>
  <c r="C14" i="23"/>
  <c r="A14" i="23"/>
  <c r="F13" i="23"/>
  <c r="E13" i="23"/>
  <c r="D13" i="23"/>
  <c r="C13" i="23"/>
  <c r="A13" i="23"/>
  <c r="F12" i="23"/>
  <c r="E12" i="23"/>
  <c r="D12" i="23"/>
  <c r="C12" i="23"/>
  <c r="A12" i="23"/>
  <c r="F11" i="23"/>
  <c r="E11" i="23"/>
  <c r="D11" i="23"/>
  <c r="C11" i="23"/>
  <c r="A11" i="23"/>
  <c r="F10" i="23"/>
  <c r="E10" i="23"/>
  <c r="D10" i="23"/>
  <c r="C10" i="23"/>
  <c r="A10" i="23"/>
  <c r="F9" i="23"/>
  <c r="E9" i="23"/>
  <c r="D9" i="23"/>
  <c r="C9" i="23"/>
  <c r="A9" i="23"/>
  <c r="F8" i="23"/>
  <c r="E8" i="23"/>
  <c r="D8" i="23"/>
  <c r="C8" i="23"/>
  <c r="A8" i="23"/>
  <c r="F7" i="23"/>
  <c r="E7" i="23"/>
  <c r="D7" i="23"/>
  <c r="C7" i="23"/>
  <c r="A7" i="23"/>
  <c r="F6" i="23"/>
  <c r="E6" i="23"/>
  <c r="D6" i="23"/>
  <c r="C6" i="23"/>
  <c r="A6" i="23"/>
  <c r="E2" i="18"/>
  <c r="E2" i="16"/>
  <c r="E2" i="23"/>
  <c r="R10" i="23" s="1"/>
  <c r="D3" i="23"/>
  <c r="D2" i="23"/>
  <c r="D1" i="23"/>
  <c r="K60" i="3"/>
  <c r="J60" i="3"/>
  <c r="J59" i="3"/>
  <c r="K52" i="3"/>
  <c r="J52" i="3"/>
  <c r="J51" i="3"/>
  <c r="K44" i="3"/>
  <c r="J44" i="3"/>
  <c r="J43" i="3"/>
  <c r="K36" i="3"/>
  <c r="J36" i="3"/>
  <c r="J35" i="3"/>
  <c r="K28" i="3"/>
  <c r="J28" i="3"/>
  <c r="J27" i="3"/>
  <c r="K20" i="3"/>
  <c r="J20" i="3"/>
  <c r="J19" i="3"/>
  <c r="H60" i="22"/>
  <c r="I60" i="22" s="1"/>
  <c r="J60" i="22" s="1"/>
  <c r="L60" i="3" s="1"/>
  <c r="H59" i="22"/>
  <c r="I59" i="22" s="1"/>
  <c r="J59" i="22" s="1"/>
  <c r="L59" i="3" s="1"/>
  <c r="H58" i="22"/>
  <c r="I58" i="22" s="1"/>
  <c r="J58" i="22" s="1"/>
  <c r="L58" i="3" s="1"/>
  <c r="H57" i="22"/>
  <c r="I57" i="22" s="1"/>
  <c r="J57" i="22" s="1"/>
  <c r="L57" i="3" s="1"/>
  <c r="H56" i="22"/>
  <c r="I56" i="22" s="1"/>
  <c r="J56" i="22" s="1"/>
  <c r="L56" i="3" s="1"/>
  <c r="H55" i="22"/>
  <c r="I55" i="22" s="1"/>
  <c r="J55" i="22" s="1"/>
  <c r="L55" i="3" s="1"/>
  <c r="H54" i="22"/>
  <c r="I54" i="22" s="1"/>
  <c r="J54" i="22" s="1"/>
  <c r="L54" i="3" s="1"/>
  <c r="H53" i="22"/>
  <c r="I53" i="22" s="1"/>
  <c r="J53" i="22" s="1"/>
  <c r="L53" i="3" s="1"/>
  <c r="H52" i="22"/>
  <c r="I52" i="22" s="1"/>
  <c r="J52" i="22" s="1"/>
  <c r="L52" i="3" s="1"/>
  <c r="H51" i="22"/>
  <c r="I51" i="22" s="1"/>
  <c r="J51" i="22" s="1"/>
  <c r="L51" i="3" s="1"/>
  <c r="H50" i="22"/>
  <c r="I50" i="22" s="1"/>
  <c r="J50" i="22" s="1"/>
  <c r="L50" i="3" s="1"/>
  <c r="H49" i="22"/>
  <c r="I49" i="22" s="1"/>
  <c r="J49" i="22" s="1"/>
  <c r="L49" i="3" s="1"/>
  <c r="H48" i="22"/>
  <c r="I48" i="22" s="1"/>
  <c r="J48" i="22" s="1"/>
  <c r="L48" i="3" s="1"/>
  <c r="H47" i="22"/>
  <c r="I47" i="22" s="1"/>
  <c r="J47" i="22" s="1"/>
  <c r="L47" i="3" s="1"/>
  <c r="H46" i="22"/>
  <c r="I46" i="22" s="1"/>
  <c r="J46" i="22" s="1"/>
  <c r="L46" i="3" s="1"/>
  <c r="H45" i="22"/>
  <c r="I45" i="22" s="1"/>
  <c r="J45" i="22" s="1"/>
  <c r="L45" i="3" s="1"/>
  <c r="H44" i="22"/>
  <c r="I44" i="22" s="1"/>
  <c r="J44" i="22" s="1"/>
  <c r="L44" i="3" s="1"/>
  <c r="H43" i="22"/>
  <c r="I43" i="22" s="1"/>
  <c r="J43" i="22" s="1"/>
  <c r="L43" i="3" s="1"/>
  <c r="H42" i="22"/>
  <c r="I42" i="22" s="1"/>
  <c r="J42" i="22" s="1"/>
  <c r="L42" i="3" s="1"/>
  <c r="H41" i="22"/>
  <c r="I41" i="22" s="1"/>
  <c r="J41" i="22" s="1"/>
  <c r="L41" i="3" s="1"/>
  <c r="H40" i="22"/>
  <c r="I40" i="22" s="1"/>
  <c r="J40" i="22" s="1"/>
  <c r="L40" i="3" s="1"/>
  <c r="H39" i="22"/>
  <c r="I39" i="22" s="1"/>
  <c r="J39" i="22" s="1"/>
  <c r="L39" i="3" s="1"/>
  <c r="H38" i="22"/>
  <c r="I38" i="22" s="1"/>
  <c r="J38" i="22" s="1"/>
  <c r="L38" i="3" s="1"/>
  <c r="H37" i="22"/>
  <c r="I37" i="22" s="1"/>
  <c r="J37" i="22" s="1"/>
  <c r="L37" i="3" s="1"/>
  <c r="H36" i="22"/>
  <c r="I36" i="22" s="1"/>
  <c r="J36" i="22" s="1"/>
  <c r="L36" i="3" s="1"/>
  <c r="H35" i="22"/>
  <c r="I35" i="22" s="1"/>
  <c r="J35" i="22" s="1"/>
  <c r="L35" i="3" s="1"/>
  <c r="H34" i="22"/>
  <c r="I34" i="22" s="1"/>
  <c r="J34" i="22" s="1"/>
  <c r="L34" i="3" s="1"/>
  <c r="H33" i="22"/>
  <c r="I33" i="22" s="1"/>
  <c r="J33" i="22" s="1"/>
  <c r="L33" i="3" s="1"/>
  <c r="H32" i="22"/>
  <c r="I32" i="22" s="1"/>
  <c r="J32" i="22" s="1"/>
  <c r="L32" i="3" s="1"/>
  <c r="H31" i="22"/>
  <c r="I31" i="22" s="1"/>
  <c r="J31" i="22" s="1"/>
  <c r="L31" i="3" s="1"/>
  <c r="H30" i="22"/>
  <c r="I30" i="22" s="1"/>
  <c r="J30" i="22" s="1"/>
  <c r="L30" i="3" s="1"/>
  <c r="H29" i="22"/>
  <c r="I29" i="22" s="1"/>
  <c r="J29" i="22" s="1"/>
  <c r="L29" i="3" s="1"/>
  <c r="H28" i="22"/>
  <c r="I28" i="22" s="1"/>
  <c r="J28" i="22" s="1"/>
  <c r="L28" i="3" s="1"/>
  <c r="H27" i="22"/>
  <c r="I27" i="22" s="1"/>
  <c r="J27" i="22" s="1"/>
  <c r="L27" i="3" s="1"/>
  <c r="H26" i="22"/>
  <c r="I26" i="22" s="1"/>
  <c r="J26" i="22" s="1"/>
  <c r="L26" i="3" s="1"/>
  <c r="H25" i="22"/>
  <c r="I25" i="22" s="1"/>
  <c r="J25" i="22" s="1"/>
  <c r="L25" i="3" s="1"/>
  <c r="H24" i="22"/>
  <c r="I24" i="22" s="1"/>
  <c r="J24" i="22" s="1"/>
  <c r="L24" i="3" s="1"/>
  <c r="H23" i="22"/>
  <c r="I23" i="22" s="1"/>
  <c r="J23" i="22" s="1"/>
  <c r="L23" i="3" s="1"/>
  <c r="H22" i="22"/>
  <c r="I22" i="22" s="1"/>
  <c r="J22" i="22" s="1"/>
  <c r="L22" i="3" s="1"/>
  <c r="H21" i="22"/>
  <c r="I21" i="22" s="1"/>
  <c r="J21" i="22" s="1"/>
  <c r="L21" i="3" s="1"/>
  <c r="H20" i="22"/>
  <c r="I20" i="22" s="1"/>
  <c r="J20" i="22" s="1"/>
  <c r="L20" i="3" s="1"/>
  <c r="H19" i="22"/>
  <c r="I19" i="22" s="1"/>
  <c r="J19" i="22" s="1"/>
  <c r="L19" i="3" s="1"/>
  <c r="H18" i="22"/>
  <c r="I18" i="22" s="1"/>
  <c r="J18" i="22" s="1"/>
  <c r="L18" i="3" s="1"/>
  <c r="H17" i="22"/>
  <c r="I17" i="22" s="1"/>
  <c r="J17" i="22" s="1"/>
  <c r="L17" i="3" s="1"/>
  <c r="H16" i="22"/>
  <c r="I16" i="22" s="1"/>
  <c r="J16" i="22" s="1"/>
  <c r="L16" i="3" s="1"/>
  <c r="H15" i="22"/>
  <c r="I15" i="22" s="1"/>
  <c r="J15" i="22" s="1"/>
  <c r="L15" i="3" s="1"/>
  <c r="H14" i="22"/>
  <c r="I14" i="22" s="1"/>
  <c r="J14" i="22" s="1"/>
  <c r="L14" i="3" s="1"/>
  <c r="H13" i="22"/>
  <c r="I13" i="22" s="1"/>
  <c r="J13" i="22" s="1"/>
  <c r="L13" i="3" s="1"/>
  <c r="H12" i="22"/>
  <c r="H11" i="22"/>
  <c r="H10" i="22"/>
  <c r="H9" i="22"/>
  <c r="I9" i="22" s="1"/>
  <c r="J9" i="22" s="1"/>
  <c r="L9" i="3" s="1"/>
  <c r="H8" i="22"/>
  <c r="H7" i="22"/>
  <c r="H6" i="22"/>
  <c r="J6" i="3" s="1"/>
  <c r="F60" i="22"/>
  <c r="E60" i="22"/>
  <c r="D60" i="22"/>
  <c r="C60" i="22"/>
  <c r="A60" i="22"/>
  <c r="F59" i="22"/>
  <c r="E59" i="22"/>
  <c r="D59" i="22"/>
  <c r="C59" i="22"/>
  <c r="A59" i="22"/>
  <c r="F58" i="22"/>
  <c r="E58" i="22"/>
  <c r="D58" i="22"/>
  <c r="C58" i="22"/>
  <c r="A58" i="22"/>
  <c r="F57" i="22"/>
  <c r="E57" i="22"/>
  <c r="D57" i="22"/>
  <c r="C57" i="22"/>
  <c r="A57" i="22"/>
  <c r="F56" i="22"/>
  <c r="E56" i="22"/>
  <c r="D56" i="22"/>
  <c r="C56" i="22"/>
  <c r="A56" i="22"/>
  <c r="F55" i="22"/>
  <c r="E55" i="22"/>
  <c r="D55" i="22"/>
  <c r="C55" i="22"/>
  <c r="A55" i="22"/>
  <c r="F54" i="22"/>
  <c r="E54" i="22"/>
  <c r="D54" i="22"/>
  <c r="C54" i="22"/>
  <c r="A54" i="22"/>
  <c r="F53" i="22"/>
  <c r="E53" i="22"/>
  <c r="D53" i="22"/>
  <c r="C53" i="22"/>
  <c r="A53" i="22"/>
  <c r="F52" i="22"/>
  <c r="E52" i="22"/>
  <c r="D52" i="22"/>
  <c r="C52" i="22"/>
  <c r="A52" i="22"/>
  <c r="F51" i="22"/>
  <c r="E51" i="22"/>
  <c r="D51" i="22"/>
  <c r="C51" i="22"/>
  <c r="A51" i="22"/>
  <c r="F50" i="22"/>
  <c r="E50" i="22"/>
  <c r="D50" i="22"/>
  <c r="C50" i="22"/>
  <c r="A50" i="22"/>
  <c r="F49" i="22"/>
  <c r="E49" i="22"/>
  <c r="D49" i="22"/>
  <c r="C49" i="22"/>
  <c r="A49" i="22"/>
  <c r="F48" i="22"/>
  <c r="E48" i="22"/>
  <c r="D48" i="22"/>
  <c r="C48" i="22"/>
  <c r="A48" i="22"/>
  <c r="F47" i="22"/>
  <c r="E47" i="22"/>
  <c r="D47" i="22"/>
  <c r="C47" i="22"/>
  <c r="A47" i="22"/>
  <c r="F46" i="22"/>
  <c r="E46" i="22"/>
  <c r="D46" i="22"/>
  <c r="C46" i="22"/>
  <c r="A46" i="22"/>
  <c r="F45" i="22"/>
  <c r="E45" i="22"/>
  <c r="D45" i="22"/>
  <c r="C45" i="22"/>
  <c r="A45" i="22"/>
  <c r="F44" i="22"/>
  <c r="E44" i="22"/>
  <c r="D44" i="22"/>
  <c r="C44" i="22"/>
  <c r="A44" i="22"/>
  <c r="F43" i="22"/>
  <c r="E43" i="22"/>
  <c r="D43" i="22"/>
  <c r="C43" i="22"/>
  <c r="A43" i="22"/>
  <c r="F42" i="22"/>
  <c r="E42" i="22"/>
  <c r="D42" i="22"/>
  <c r="C42" i="22"/>
  <c r="A42" i="22"/>
  <c r="F41" i="22"/>
  <c r="E41" i="22"/>
  <c r="D41" i="22"/>
  <c r="C41" i="22"/>
  <c r="A41" i="22"/>
  <c r="F40" i="22"/>
  <c r="E40" i="22"/>
  <c r="D40" i="22"/>
  <c r="C40" i="22"/>
  <c r="A40" i="22"/>
  <c r="F39" i="22"/>
  <c r="E39" i="22"/>
  <c r="D39" i="22"/>
  <c r="C39" i="22"/>
  <c r="A39" i="22"/>
  <c r="F38" i="22"/>
  <c r="E38" i="22"/>
  <c r="D38" i="22"/>
  <c r="C38" i="22"/>
  <c r="A38" i="22"/>
  <c r="F37" i="22"/>
  <c r="E37" i="22"/>
  <c r="D37" i="22"/>
  <c r="C37" i="22"/>
  <c r="A37" i="22"/>
  <c r="F36" i="22"/>
  <c r="E36" i="22"/>
  <c r="D36" i="22"/>
  <c r="C36" i="22"/>
  <c r="A36" i="22"/>
  <c r="F35" i="22"/>
  <c r="E35" i="22"/>
  <c r="D35" i="22"/>
  <c r="C35" i="22"/>
  <c r="A35" i="22"/>
  <c r="F34" i="22"/>
  <c r="E34" i="22"/>
  <c r="D34" i="22"/>
  <c r="C34" i="22"/>
  <c r="A34" i="22"/>
  <c r="F33" i="22"/>
  <c r="E33" i="22"/>
  <c r="D33" i="22"/>
  <c r="C33" i="22"/>
  <c r="A33" i="22"/>
  <c r="F32" i="22"/>
  <c r="E32" i="22"/>
  <c r="D32" i="22"/>
  <c r="C32" i="22"/>
  <c r="A32" i="22"/>
  <c r="F31" i="22"/>
  <c r="E31" i="22"/>
  <c r="D31" i="22"/>
  <c r="C31" i="22"/>
  <c r="A31" i="22"/>
  <c r="F30" i="22"/>
  <c r="E30" i="22"/>
  <c r="D30" i="22"/>
  <c r="C30" i="22"/>
  <c r="A30" i="22"/>
  <c r="F29" i="22"/>
  <c r="E29" i="22"/>
  <c r="D29" i="22"/>
  <c r="C29" i="22"/>
  <c r="A29" i="22"/>
  <c r="F28" i="22"/>
  <c r="E28" i="22"/>
  <c r="D28" i="22"/>
  <c r="C28" i="22"/>
  <c r="A28" i="22"/>
  <c r="F27" i="22"/>
  <c r="E27" i="22"/>
  <c r="D27" i="22"/>
  <c r="C27" i="22"/>
  <c r="A27" i="22"/>
  <c r="F26" i="22"/>
  <c r="E26" i="22"/>
  <c r="D26" i="22"/>
  <c r="C26" i="22"/>
  <c r="A26" i="22"/>
  <c r="F25" i="22"/>
  <c r="E25" i="22"/>
  <c r="D25" i="22"/>
  <c r="C25" i="22"/>
  <c r="A25" i="22"/>
  <c r="F24" i="22"/>
  <c r="E24" i="22"/>
  <c r="D24" i="22"/>
  <c r="C24" i="22"/>
  <c r="A24" i="22"/>
  <c r="F23" i="22"/>
  <c r="E23" i="22"/>
  <c r="D23" i="22"/>
  <c r="C23" i="22"/>
  <c r="A23" i="22"/>
  <c r="F22" i="22"/>
  <c r="E22" i="22"/>
  <c r="D22" i="22"/>
  <c r="C22" i="22"/>
  <c r="A22" i="22"/>
  <c r="F21" i="22"/>
  <c r="E21" i="22"/>
  <c r="D21" i="22"/>
  <c r="C21" i="22"/>
  <c r="A21" i="22"/>
  <c r="F20" i="22"/>
  <c r="E20" i="22"/>
  <c r="D20" i="22"/>
  <c r="C20" i="22"/>
  <c r="A20" i="22"/>
  <c r="F19" i="22"/>
  <c r="E19" i="22"/>
  <c r="D19" i="22"/>
  <c r="C19" i="22"/>
  <c r="A19" i="22"/>
  <c r="F18" i="22"/>
  <c r="E18" i="22"/>
  <c r="D18" i="22"/>
  <c r="C18" i="22"/>
  <c r="A18" i="22"/>
  <c r="F17" i="22"/>
  <c r="E17" i="22"/>
  <c r="D17" i="22"/>
  <c r="C17" i="22"/>
  <c r="A17" i="22"/>
  <c r="F16" i="22"/>
  <c r="E16" i="22"/>
  <c r="D16" i="22"/>
  <c r="C16" i="22"/>
  <c r="A16" i="22"/>
  <c r="F15" i="22"/>
  <c r="E15" i="22"/>
  <c r="D15" i="22"/>
  <c r="C15" i="22"/>
  <c r="A15" i="22"/>
  <c r="F14" i="22"/>
  <c r="E14" i="22"/>
  <c r="D14" i="22"/>
  <c r="C14" i="22"/>
  <c r="A14" i="22"/>
  <c r="F13" i="22"/>
  <c r="E13" i="22"/>
  <c r="D13" i="22"/>
  <c r="C13" i="22"/>
  <c r="A13" i="22"/>
  <c r="F12" i="22"/>
  <c r="E12" i="22"/>
  <c r="D12" i="22"/>
  <c r="C12" i="22"/>
  <c r="A12" i="22"/>
  <c r="F11" i="22"/>
  <c r="E11" i="22"/>
  <c r="D11" i="22"/>
  <c r="C11" i="22"/>
  <c r="A11" i="22"/>
  <c r="F10" i="22"/>
  <c r="E10" i="22"/>
  <c r="D10" i="22"/>
  <c r="C10" i="22"/>
  <c r="A10" i="22"/>
  <c r="F9" i="22"/>
  <c r="E9" i="22"/>
  <c r="D9" i="22"/>
  <c r="C9" i="22"/>
  <c r="A9" i="22"/>
  <c r="F8" i="22"/>
  <c r="E8" i="22"/>
  <c r="D8" i="22"/>
  <c r="C8" i="22"/>
  <c r="A8" i="22"/>
  <c r="F7" i="22"/>
  <c r="E7" i="22"/>
  <c r="D7" i="22"/>
  <c r="C7" i="22"/>
  <c r="A7" i="22"/>
  <c r="F6" i="22"/>
  <c r="E6" i="22"/>
  <c r="D6" i="22"/>
  <c r="C6" i="22"/>
  <c r="A6" i="22"/>
  <c r="D1" i="22"/>
  <c r="D2" i="22"/>
  <c r="E2" i="22"/>
  <c r="D3" i="22"/>
  <c r="H7" i="16"/>
  <c r="P7" i="3" s="1"/>
  <c r="R57" i="18"/>
  <c r="R56" i="18"/>
  <c r="R55" i="18"/>
  <c r="R45" i="18"/>
  <c r="R44" i="18"/>
  <c r="R43" i="18"/>
  <c r="R33" i="18"/>
  <c r="R32" i="18"/>
  <c r="R31" i="18"/>
  <c r="R21" i="18"/>
  <c r="R20" i="18"/>
  <c r="R19" i="18"/>
  <c r="R54" i="16"/>
  <c r="R53" i="16"/>
  <c r="R52" i="16"/>
  <c r="R42" i="16"/>
  <c r="R41" i="16"/>
  <c r="R40" i="16"/>
  <c r="R30" i="16"/>
  <c r="R29" i="16"/>
  <c r="R28" i="16"/>
  <c r="R18" i="16"/>
  <c r="R17" i="16"/>
  <c r="R16" i="16"/>
  <c r="R7" i="16"/>
  <c r="S52" i="3"/>
  <c r="S51" i="3"/>
  <c r="S40" i="3"/>
  <c r="S39" i="3"/>
  <c r="S28" i="3"/>
  <c r="S27" i="3"/>
  <c r="S16" i="3"/>
  <c r="S12" i="3"/>
  <c r="H60" i="18"/>
  <c r="S60" i="3" s="1"/>
  <c r="H59" i="18"/>
  <c r="S59" i="3" s="1"/>
  <c r="H58" i="18"/>
  <c r="S58" i="3" s="1"/>
  <c r="H57" i="18"/>
  <c r="S57" i="3" s="1"/>
  <c r="H56" i="18"/>
  <c r="S56" i="3" s="1"/>
  <c r="H55" i="18"/>
  <c r="S55" i="3" s="1"/>
  <c r="H54" i="18"/>
  <c r="R54" i="18" s="1"/>
  <c r="H53" i="18"/>
  <c r="R53" i="18" s="1"/>
  <c r="H52" i="18"/>
  <c r="R52" i="18" s="1"/>
  <c r="H51" i="18"/>
  <c r="R51" i="18" s="1"/>
  <c r="H50" i="18"/>
  <c r="R50" i="18" s="1"/>
  <c r="H49" i="18"/>
  <c r="S49" i="3" s="1"/>
  <c r="H48" i="18"/>
  <c r="S48" i="3" s="1"/>
  <c r="H47" i="18"/>
  <c r="S47" i="3" s="1"/>
  <c r="H46" i="18"/>
  <c r="S46" i="3" s="1"/>
  <c r="H45" i="18"/>
  <c r="S45" i="3" s="1"/>
  <c r="H44" i="18"/>
  <c r="S44" i="3" s="1"/>
  <c r="H43" i="18"/>
  <c r="S43" i="3" s="1"/>
  <c r="H42" i="18"/>
  <c r="R42" i="18" s="1"/>
  <c r="H41" i="18"/>
  <c r="R41" i="18" s="1"/>
  <c r="H40" i="18"/>
  <c r="R40" i="18" s="1"/>
  <c r="H39" i="18"/>
  <c r="R39" i="18" s="1"/>
  <c r="H38" i="18"/>
  <c r="R38" i="18" s="1"/>
  <c r="H37" i="18"/>
  <c r="S37" i="3" s="1"/>
  <c r="H36" i="18"/>
  <c r="S36" i="3" s="1"/>
  <c r="H35" i="18"/>
  <c r="S35" i="3" s="1"/>
  <c r="H34" i="18"/>
  <c r="S34" i="3" s="1"/>
  <c r="H33" i="18"/>
  <c r="S33" i="3" s="1"/>
  <c r="H32" i="18"/>
  <c r="S32" i="3" s="1"/>
  <c r="H31" i="18"/>
  <c r="S31" i="3" s="1"/>
  <c r="H30" i="18"/>
  <c r="R30" i="18" s="1"/>
  <c r="H29" i="18"/>
  <c r="R29" i="18" s="1"/>
  <c r="H28" i="18"/>
  <c r="R28" i="18" s="1"/>
  <c r="H27" i="18"/>
  <c r="R27" i="18" s="1"/>
  <c r="H26" i="18"/>
  <c r="R26" i="18" s="1"/>
  <c r="H25" i="18"/>
  <c r="S25" i="3" s="1"/>
  <c r="H24" i="18"/>
  <c r="S24" i="3" s="1"/>
  <c r="H23" i="18"/>
  <c r="S23" i="3" s="1"/>
  <c r="H22" i="18"/>
  <c r="S22" i="3" s="1"/>
  <c r="H21" i="18"/>
  <c r="S21" i="3" s="1"/>
  <c r="H20" i="18"/>
  <c r="S20" i="3" s="1"/>
  <c r="H19" i="18"/>
  <c r="S19" i="3" s="1"/>
  <c r="H18" i="18"/>
  <c r="R18" i="18" s="1"/>
  <c r="H17" i="18"/>
  <c r="R17" i="18" s="1"/>
  <c r="H16" i="18"/>
  <c r="R16" i="18" s="1"/>
  <c r="H15" i="18"/>
  <c r="R15" i="18" s="1"/>
  <c r="H14" i="18"/>
  <c r="R14" i="18" s="1"/>
  <c r="H13" i="18"/>
  <c r="R13" i="18" s="1"/>
  <c r="H12" i="18"/>
  <c r="R12" i="18" s="1"/>
  <c r="H11" i="18"/>
  <c r="R11" i="18" s="1"/>
  <c r="H10" i="18"/>
  <c r="H9" i="18"/>
  <c r="H8" i="18"/>
  <c r="H7" i="18"/>
  <c r="H6" i="18"/>
  <c r="I59" i="18"/>
  <c r="I58" i="18"/>
  <c r="I57" i="18"/>
  <c r="I56" i="18"/>
  <c r="I55" i="18"/>
  <c r="I54" i="18"/>
  <c r="I53" i="18"/>
  <c r="I52" i="18"/>
  <c r="I51" i="18"/>
  <c r="I47" i="18"/>
  <c r="I46" i="18"/>
  <c r="I45" i="18"/>
  <c r="I44" i="18"/>
  <c r="I43" i="18"/>
  <c r="I42" i="18"/>
  <c r="I41" i="18"/>
  <c r="I40" i="18"/>
  <c r="I39" i="18"/>
  <c r="I35" i="18"/>
  <c r="I34" i="18"/>
  <c r="I33" i="18"/>
  <c r="I32" i="18"/>
  <c r="I31" i="18"/>
  <c r="I30" i="18"/>
  <c r="I29" i="18"/>
  <c r="I28" i="18"/>
  <c r="I27" i="18"/>
  <c r="I23" i="18"/>
  <c r="I22" i="18"/>
  <c r="I21" i="18"/>
  <c r="I20" i="18"/>
  <c r="I19" i="18"/>
  <c r="I18" i="18"/>
  <c r="I17" i="18"/>
  <c r="I16" i="18"/>
  <c r="F60" i="18"/>
  <c r="E60" i="18"/>
  <c r="D60" i="18"/>
  <c r="C60" i="18"/>
  <c r="A60" i="18"/>
  <c r="F59" i="18"/>
  <c r="E59" i="18"/>
  <c r="D59" i="18"/>
  <c r="C59" i="18"/>
  <c r="A59" i="18"/>
  <c r="F58" i="18"/>
  <c r="E58" i="18"/>
  <c r="D58" i="18"/>
  <c r="C58" i="18"/>
  <c r="A58" i="18"/>
  <c r="F57" i="18"/>
  <c r="E57" i="18"/>
  <c r="D57" i="18"/>
  <c r="C57" i="18"/>
  <c r="A57" i="18"/>
  <c r="F56" i="18"/>
  <c r="E56" i="18"/>
  <c r="D56" i="18"/>
  <c r="C56" i="18"/>
  <c r="A56" i="18"/>
  <c r="F55" i="18"/>
  <c r="E55" i="18"/>
  <c r="D55" i="18"/>
  <c r="C55" i="18"/>
  <c r="A55" i="18"/>
  <c r="F54" i="18"/>
  <c r="E54" i="18"/>
  <c r="D54" i="18"/>
  <c r="C54" i="18"/>
  <c r="A54" i="18"/>
  <c r="F53" i="18"/>
  <c r="E53" i="18"/>
  <c r="D53" i="18"/>
  <c r="C53" i="18"/>
  <c r="A53" i="18"/>
  <c r="F52" i="18"/>
  <c r="E52" i="18"/>
  <c r="D52" i="18"/>
  <c r="C52" i="18"/>
  <c r="A52" i="18"/>
  <c r="F51" i="18"/>
  <c r="E51" i="18"/>
  <c r="D51" i="18"/>
  <c r="C51" i="18"/>
  <c r="A51" i="18"/>
  <c r="F50" i="18"/>
  <c r="E50" i="18"/>
  <c r="D50" i="18"/>
  <c r="C50" i="18"/>
  <c r="A50" i="18"/>
  <c r="F49" i="18"/>
  <c r="E49" i="18"/>
  <c r="D49" i="18"/>
  <c r="C49" i="18"/>
  <c r="A49" i="18"/>
  <c r="F48" i="18"/>
  <c r="E48" i="18"/>
  <c r="D48" i="18"/>
  <c r="C48" i="18"/>
  <c r="A48" i="18"/>
  <c r="F47" i="18"/>
  <c r="E47" i="18"/>
  <c r="D47" i="18"/>
  <c r="C47" i="18"/>
  <c r="A47" i="18"/>
  <c r="F46" i="18"/>
  <c r="E46" i="18"/>
  <c r="D46" i="18"/>
  <c r="C46" i="18"/>
  <c r="A46" i="18"/>
  <c r="F45" i="18"/>
  <c r="E45" i="18"/>
  <c r="D45" i="18"/>
  <c r="C45" i="18"/>
  <c r="A45" i="18"/>
  <c r="F44" i="18"/>
  <c r="E44" i="18"/>
  <c r="D44" i="18"/>
  <c r="C44" i="18"/>
  <c r="A44" i="18"/>
  <c r="F43" i="18"/>
  <c r="E43" i="18"/>
  <c r="D43" i="18"/>
  <c r="C43" i="18"/>
  <c r="A43" i="18"/>
  <c r="F42" i="18"/>
  <c r="E42" i="18"/>
  <c r="D42" i="18"/>
  <c r="C42" i="18"/>
  <c r="A42" i="18"/>
  <c r="F41" i="18"/>
  <c r="E41" i="18"/>
  <c r="D41" i="18"/>
  <c r="C41" i="18"/>
  <c r="A41" i="18"/>
  <c r="F40" i="18"/>
  <c r="E40" i="18"/>
  <c r="D40" i="18"/>
  <c r="C40" i="18"/>
  <c r="A40" i="18"/>
  <c r="F39" i="18"/>
  <c r="E39" i="18"/>
  <c r="D39" i="18"/>
  <c r="C39" i="18"/>
  <c r="A39" i="18"/>
  <c r="F38" i="18"/>
  <c r="E38" i="18"/>
  <c r="D38" i="18"/>
  <c r="C38" i="18"/>
  <c r="A38" i="18"/>
  <c r="F37" i="18"/>
  <c r="E37" i="18"/>
  <c r="D37" i="18"/>
  <c r="C37" i="18"/>
  <c r="A37" i="18"/>
  <c r="F36" i="18"/>
  <c r="E36" i="18"/>
  <c r="D36" i="18"/>
  <c r="C36" i="18"/>
  <c r="A36" i="18"/>
  <c r="F35" i="18"/>
  <c r="E35" i="18"/>
  <c r="D35" i="18"/>
  <c r="C35" i="18"/>
  <c r="A35" i="18"/>
  <c r="F34" i="18"/>
  <c r="E34" i="18"/>
  <c r="D34" i="18"/>
  <c r="C34" i="18"/>
  <c r="A34" i="18"/>
  <c r="F33" i="18"/>
  <c r="E33" i="18"/>
  <c r="D33" i="18"/>
  <c r="C33" i="18"/>
  <c r="A33" i="18"/>
  <c r="F32" i="18"/>
  <c r="E32" i="18"/>
  <c r="D32" i="18"/>
  <c r="C32" i="18"/>
  <c r="A32" i="18"/>
  <c r="F31" i="18"/>
  <c r="E31" i="18"/>
  <c r="D31" i="18"/>
  <c r="C31" i="18"/>
  <c r="A31" i="18"/>
  <c r="F30" i="18"/>
  <c r="E30" i="18"/>
  <c r="D30" i="18"/>
  <c r="C30" i="18"/>
  <c r="A30" i="18"/>
  <c r="F29" i="18"/>
  <c r="E29" i="18"/>
  <c r="D29" i="18"/>
  <c r="C29" i="18"/>
  <c r="A29" i="18"/>
  <c r="F28" i="18"/>
  <c r="E28" i="18"/>
  <c r="D28" i="18"/>
  <c r="C28" i="18"/>
  <c r="A28" i="18"/>
  <c r="F27" i="18"/>
  <c r="E27" i="18"/>
  <c r="D27" i="18"/>
  <c r="C27" i="18"/>
  <c r="A27" i="18"/>
  <c r="F26" i="18"/>
  <c r="E26" i="18"/>
  <c r="D26" i="18"/>
  <c r="C26" i="18"/>
  <c r="A26" i="18"/>
  <c r="F25" i="18"/>
  <c r="E25" i="18"/>
  <c r="D25" i="18"/>
  <c r="C25" i="18"/>
  <c r="A25" i="18"/>
  <c r="F24" i="18"/>
  <c r="E24" i="18"/>
  <c r="D24" i="18"/>
  <c r="C24" i="18"/>
  <c r="A24" i="18"/>
  <c r="F23" i="18"/>
  <c r="E23" i="18"/>
  <c r="D23" i="18"/>
  <c r="C23" i="18"/>
  <c r="A23" i="18"/>
  <c r="F22" i="18"/>
  <c r="E22" i="18"/>
  <c r="D22" i="18"/>
  <c r="C22" i="18"/>
  <c r="A22" i="18"/>
  <c r="F21" i="18"/>
  <c r="E21" i="18"/>
  <c r="D21" i="18"/>
  <c r="C21" i="18"/>
  <c r="A21" i="18"/>
  <c r="F20" i="18"/>
  <c r="E20" i="18"/>
  <c r="D20" i="18"/>
  <c r="C20" i="18"/>
  <c r="A20" i="18"/>
  <c r="F19" i="18"/>
  <c r="E19" i="18"/>
  <c r="D19" i="18"/>
  <c r="C19" i="18"/>
  <c r="A19" i="18"/>
  <c r="F18" i="18"/>
  <c r="E18" i="18"/>
  <c r="D18" i="18"/>
  <c r="C18" i="18"/>
  <c r="A18" i="18"/>
  <c r="F17" i="18"/>
  <c r="E17" i="18"/>
  <c r="D17" i="18"/>
  <c r="C17" i="18"/>
  <c r="A17" i="18"/>
  <c r="F16" i="18"/>
  <c r="E16" i="18"/>
  <c r="D16" i="18"/>
  <c r="C16" i="18"/>
  <c r="A16" i="18"/>
  <c r="F15" i="18"/>
  <c r="E15" i="18"/>
  <c r="D15" i="18"/>
  <c r="C15" i="18"/>
  <c r="A15" i="18"/>
  <c r="F14" i="18"/>
  <c r="E14" i="18"/>
  <c r="D14" i="18"/>
  <c r="C14" i="18"/>
  <c r="A14" i="18"/>
  <c r="F13" i="18"/>
  <c r="E13" i="18"/>
  <c r="D13" i="18"/>
  <c r="C13" i="18"/>
  <c r="A13" i="18"/>
  <c r="F12" i="18"/>
  <c r="E12" i="18"/>
  <c r="D12" i="18"/>
  <c r="C12" i="18"/>
  <c r="A12" i="18"/>
  <c r="F11" i="18"/>
  <c r="E11" i="18"/>
  <c r="D11" i="18"/>
  <c r="C11" i="18"/>
  <c r="A11" i="18"/>
  <c r="F10" i="18"/>
  <c r="E10" i="18"/>
  <c r="D10" i="18"/>
  <c r="C10" i="18"/>
  <c r="A10" i="18"/>
  <c r="F9" i="18"/>
  <c r="E9" i="18"/>
  <c r="D9" i="18"/>
  <c r="C9" i="18"/>
  <c r="A9" i="18"/>
  <c r="F8" i="18"/>
  <c r="E8" i="18"/>
  <c r="D8" i="18"/>
  <c r="C8" i="18"/>
  <c r="A8" i="18"/>
  <c r="F7" i="18"/>
  <c r="E7" i="18"/>
  <c r="D7" i="18"/>
  <c r="C7" i="18"/>
  <c r="A7" i="18"/>
  <c r="F6" i="18"/>
  <c r="E6" i="18"/>
  <c r="D6" i="18"/>
  <c r="C6" i="18"/>
  <c r="A6" i="18"/>
  <c r="P59" i="3"/>
  <c r="P58" i="3"/>
  <c r="P57" i="3"/>
  <c r="P47" i="3"/>
  <c r="P46" i="3"/>
  <c r="P45" i="3"/>
  <c r="P35" i="3"/>
  <c r="P34" i="3"/>
  <c r="P33" i="3"/>
  <c r="P23" i="3"/>
  <c r="P22" i="3"/>
  <c r="P21" i="3"/>
  <c r="H60" i="16"/>
  <c r="R60" i="16" s="1"/>
  <c r="H59" i="16"/>
  <c r="R59" i="16" s="1"/>
  <c r="H58" i="16"/>
  <c r="R58" i="16" s="1"/>
  <c r="H57" i="16"/>
  <c r="R57" i="16" s="1"/>
  <c r="H56" i="16"/>
  <c r="P56" i="3" s="1"/>
  <c r="H55" i="16"/>
  <c r="P55" i="3" s="1"/>
  <c r="H54" i="16"/>
  <c r="P54" i="3" s="1"/>
  <c r="H53" i="16"/>
  <c r="P53" i="3" s="1"/>
  <c r="H52" i="16"/>
  <c r="P52" i="3" s="1"/>
  <c r="H51" i="16"/>
  <c r="R51" i="16" s="1"/>
  <c r="H50" i="16"/>
  <c r="R50" i="16" s="1"/>
  <c r="H49" i="16"/>
  <c r="R49" i="16" s="1"/>
  <c r="H48" i="16"/>
  <c r="R48" i="16" s="1"/>
  <c r="H47" i="16"/>
  <c r="R47" i="16" s="1"/>
  <c r="H46" i="16"/>
  <c r="R46" i="16" s="1"/>
  <c r="H45" i="16"/>
  <c r="R45" i="16" s="1"/>
  <c r="H44" i="16"/>
  <c r="P44" i="3" s="1"/>
  <c r="H43" i="16"/>
  <c r="P43" i="3" s="1"/>
  <c r="H42" i="16"/>
  <c r="P42" i="3" s="1"/>
  <c r="H41" i="16"/>
  <c r="P41" i="3" s="1"/>
  <c r="H40" i="16"/>
  <c r="P40" i="3" s="1"/>
  <c r="H39" i="16"/>
  <c r="R39" i="16" s="1"/>
  <c r="H38" i="16"/>
  <c r="R38" i="16" s="1"/>
  <c r="H37" i="16"/>
  <c r="R37" i="16" s="1"/>
  <c r="H36" i="16"/>
  <c r="R36" i="16" s="1"/>
  <c r="H35" i="16"/>
  <c r="R35" i="16" s="1"/>
  <c r="H34" i="16"/>
  <c r="R34" i="16" s="1"/>
  <c r="H33" i="16"/>
  <c r="R33" i="16" s="1"/>
  <c r="H32" i="16"/>
  <c r="P32" i="3" s="1"/>
  <c r="H31" i="16"/>
  <c r="P31" i="3" s="1"/>
  <c r="H30" i="16"/>
  <c r="P30" i="3" s="1"/>
  <c r="H29" i="16"/>
  <c r="P29" i="3" s="1"/>
  <c r="H28" i="16"/>
  <c r="P28" i="3" s="1"/>
  <c r="H27" i="16"/>
  <c r="R27" i="16" s="1"/>
  <c r="H26" i="16"/>
  <c r="R26" i="16" s="1"/>
  <c r="H25" i="16"/>
  <c r="R25" i="16" s="1"/>
  <c r="H24" i="16"/>
  <c r="R24" i="16" s="1"/>
  <c r="H23" i="16"/>
  <c r="R23" i="16" s="1"/>
  <c r="H22" i="16"/>
  <c r="R22" i="16" s="1"/>
  <c r="H21" i="16"/>
  <c r="R21" i="16" s="1"/>
  <c r="H20" i="16"/>
  <c r="P20" i="3" s="1"/>
  <c r="H19" i="16"/>
  <c r="P19" i="3" s="1"/>
  <c r="H18" i="16"/>
  <c r="P18" i="3" s="1"/>
  <c r="H17" i="16"/>
  <c r="P17" i="3" s="1"/>
  <c r="H16" i="16"/>
  <c r="P16" i="3" s="1"/>
  <c r="H15" i="16"/>
  <c r="P15" i="3" s="1"/>
  <c r="H14" i="16"/>
  <c r="R14" i="16" s="1"/>
  <c r="H13" i="16"/>
  <c r="R13" i="16" s="1"/>
  <c r="H12" i="16"/>
  <c r="R12" i="16" s="1"/>
  <c r="H11" i="16"/>
  <c r="P11" i="3" s="1"/>
  <c r="H10" i="16"/>
  <c r="H9" i="16"/>
  <c r="H8" i="16"/>
  <c r="H6" i="16"/>
  <c r="I60" i="16"/>
  <c r="I59" i="16"/>
  <c r="I58" i="16"/>
  <c r="I57" i="16"/>
  <c r="I53" i="16"/>
  <c r="I52" i="16"/>
  <c r="I51" i="16"/>
  <c r="I50" i="16"/>
  <c r="I49" i="16"/>
  <c r="I48" i="16"/>
  <c r="I47" i="16"/>
  <c r="I46" i="16"/>
  <c r="I45" i="16"/>
  <c r="I41" i="16"/>
  <c r="I40" i="16"/>
  <c r="I39" i="16"/>
  <c r="I38" i="16"/>
  <c r="I37" i="16"/>
  <c r="I36" i="16"/>
  <c r="I35" i="16"/>
  <c r="I34" i="16"/>
  <c r="I33" i="16"/>
  <c r="I29" i="16"/>
  <c r="I28" i="16"/>
  <c r="I27" i="16"/>
  <c r="I26" i="16"/>
  <c r="I25" i="16"/>
  <c r="I24" i="16"/>
  <c r="I23" i="16"/>
  <c r="I22" i="16"/>
  <c r="I21" i="16"/>
  <c r="I17" i="16"/>
  <c r="I16" i="16"/>
  <c r="F60" i="16"/>
  <c r="E60" i="16"/>
  <c r="D60" i="16"/>
  <c r="C60" i="16"/>
  <c r="A60" i="16"/>
  <c r="F59" i="16"/>
  <c r="E59" i="16"/>
  <c r="D59" i="16"/>
  <c r="C59" i="16"/>
  <c r="A59" i="16"/>
  <c r="F58" i="16"/>
  <c r="E58" i="16"/>
  <c r="D58" i="16"/>
  <c r="C58" i="16"/>
  <c r="A58" i="16"/>
  <c r="F57" i="16"/>
  <c r="E57" i="16"/>
  <c r="D57" i="16"/>
  <c r="C57" i="16"/>
  <c r="A57" i="16"/>
  <c r="F56" i="16"/>
  <c r="E56" i="16"/>
  <c r="D56" i="16"/>
  <c r="C56" i="16"/>
  <c r="A56" i="16"/>
  <c r="F55" i="16"/>
  <c r="E55" i="16"/>
  <c r="D55" i="16"/>
  <c r="C55" i="16"/>
  <c r="A55" i="16"/>
  <c r="F54" i="16"/>
  <c r="E54" i="16"/>
  <c r="D54" i="16"/>
  <c r="C54" i="16"/>
  <c r="A54" i="16"/>
  <c r="F53" i="16"/>
  <c r="E53" i="16"/>
  <c r="D53" i="16"/>
  <c r="C53" i="16"/>
  <c r="A53" i="16"/>
  <c r="F52" i="16"/>
  <c r="E52" i="16"/>
  <c r="D52" i="16"/>
  <c r="C52" i="16"/>
  <c r="A52" i="16"/>
  <c r="F51" i="16"/>
  <c r="E51" i="16"/>
  <c r="D51" i="16"/>
  <c r="C51" i="16"/>
  <c r="A51" i="16"/>
  <c r="F50" i="16"/>
  <c r="E50" i="16"/>
  <c r="D50" i="16"/>
  <c r="C50" i="16"/>
  <c r="A50" i="16"/>
  <c r="F49" i="16"/>
  <c r="E49" i="16"/>
  <c r="D49" i="16"/>
  <c r="C49" i="16"/>
  <c r="A49" i="16"/>
  <c r="F48" i="16"/>
  <c r="E48" i="16"/>
  <c r="D48" i="16"/>
  <c r="C48" i="16"/>
  <c r="A48" i="16"/>
  <c r="F47" i="16"/>
  <c r="E47" i="16"/>
  <c r="D47" i="16"/>
  <c r="C47" i="16"/>
  <c r="A47" i="16"/>
  <c r="F46" i="16"/>
  <c r="E46" i="16"/>
  <c r="D46" i="16"/>
  <c r="C46" i="16"/>
  <c r="A46" i="16"/>
  <c r="F45" i="16"/>
  <c r="E45" i="16"/>
  <c r="D45" i="16"/>
  <c r="C45" i="16"/>
  <c r="A45" i="16"/>
  <c r="F44" i="16"/>
  <c r="E44" i="16"/>
  <c r="D44" i="16"/>
  <c r="C44" i="16"/>
  <c r="A44" i="16"/>
  <c r="F43" i="16"/>
  <c r="E43" i="16"/>
  <c r="D43" i="16"/>
  <c r="C43" i="16"/>
  <c r="A43" i="16"/>
  <c r="F42" i="16"/>
  <c r="E42" i="16"/>
  <c r="D42" i="16"/>
  <c r="C42" i="16"/>
  <c r="A42" i="16"/>
  <c r="F41" i="16"/>
  <c r="E41" i="16"/>
  <c r="D41" i="16"/>
  <c r="C41" i="16"/>
  <c r="A41" i="16"/>
  <c r="F40" i="16"/>
  <c r="E40" i="16"/>
  <c r="D40" i="16"/>
  <c r="C40" i="16"/>
  <c r="A40" i="16"/>
  <c r="F39" i="16"/>
  <c r="E39" i="16"/>
  <c r="D39" i="16"/>
  <c r="C39" i="16"/>
  <c r="A39" i="16"/>
  <c r="F38" i="16"/>
  <c r="E38" i="16"/>
  <c r="D38" i="16"/>
  <c r="C38" i="16"/>
  <c r="A38" i="16"/>
  <c r="F37" i="16"/>
  <c r="E37" i="16"/>
  <c r="D37" i="16"/>
  <c r="C37" i="16"/>
  <c r="A37" i="16"/>
  <c r="F36" i="16"/>
  <c r="E36" i="16"/>
  <c r="D36" i="16"/>
  <c r="C36" i="16"/>
  <c r="A36" i="16"/>
  <c r="F35" i="16"/>
  <c r="E35" i="16"/>
  <c r="D35" i="16"/>
  <c r="C35" i="16"/>
  <c r="A35" i="16"/>
  <c r="F34" i="16"/>
  <c r="E34" i="16"/>
  <c r="D34" i="16"/>
  <c r="C34" i="16"/>
  <c r="A34" i="16"/>
  <c r="F33" i="16"/>
  <c r="E33" i="16"/>
  <c r="D33" i="16"/>
  <c r="C33" i="16"/>
  <c r="A33" i="16"/>
  <c r="F32" i="16"/>
  <c r="E32" i="16"/>
  <c r="D32" i="16"/>
  <c r="C32" i="16"/>
  <c r="A32" i="16"/>
  <c r="F31" i="16"/>
  <c r="E31" i="16"/>
  <c r="D31" i="16"/>
  <c r="C31" i="16"/>
  <c r="A31" i="16"/>
  <c r="F30" i="16"/>
  <c r="E30" i="16"/>
  <c r="D30" i="16"/>
  <c r="C30" i="16"/>
  <c r="A30" i="16"/>
  <c r="F29" i="16"/>
  <c r="E29" i="16"/>
  <c r="D29" i="16"/>
  <c r="C29" i="16"/>
  <c r="A29" i="16"/>
  <c r="F28" i="16"/>
  <c r="E28" i="16"/>
  <c r="D28" i="16"/>
  <c r="C28" i="16"/>
  <c r="A28" i="16"/>
  <c r="F27" i="16"/>
  <c r="E27" i="16"/>
  <c r="D27" i="16"/>
  <c r="C27" i="16"/>
  <c r="A27" i="16"/>
  <c r="F26" i="16"/>
  <c r="E26" i="16"/>
  <c r="D26" i="16"/>
  <c r="C26" i="16"/>
  <c r="A26" i="16"/>
  <c r="F25" i="16"/>
  <c r="E25" i="16"/>
  <c r="D25" i="16"/>
  <c r="C25" i="16"/>
  <c r="A25" i="16"/>
  <c r="F24" i="16"/>
  <c r="E24" i="16"/>
  <c r="D24" i="16"/>
  <c r="C24" i="16"/>
  <c r="A24" i="16"/>
  <c r="F23" i="16"/>
  <c r="E23" i="16"/>
  <c r="D23" i="16"/>
  <c r="C23" i="16"/>
  <c r="A23" i="16"/>
  <c r="F22" i="16"/>
  <c r="E22" i="16"/>
  <c r="D22" i="16"/>
  <c r="C22" i="16"/>
  <c r="A22" i="16"/>
  <c r="F21" i="16"/>
  <c r="E21" i="16"/>
  <c r="D21" i="16"/>
  <c r="C21" i="16"/>
  <c r="A21" i="16"/>
  <c r="F20" i="16"/>
  <c r="E20" i="16"/>
  <c r="D20" i="16"/>
  <c r="C20" i="16"/>
  <c r="A20" i="16"/>
  <c r="F19" i="16"/>
  <c r="E19" i="16"/>
  <c r="D19" i="16"/>
  <c r="C19" i="16"/>
  <c r="A19" i="16"/>
  <c r="F18" i="16"/>
  <c r="E18" i="16"/>
  <c r="D18" i="16"/>
  <c r="C18" i="16"/>
  <c r="A18" i="16"/>
  <c r="F17" i="16"/>
  <c r="E17" i="16"/>
  <c r="D17" i="16"/>
  <c r="C17" i="16"/>
  <c r="A17" i="16"/>
  <c r="F16" i="16"/>
  <c r="E16" i="16"/>
  <c r="D16" i="16"/>
  <c r="C16" i="16"/>
  <c r="A16" i="16"/>
  <c r="F15" i="16"/>
  <c r="E15" i="16"/>
  <c r="D15" i="16"/>
  <c r="C15" i="16"/>
  <c r="A15" i="16"/>
  <c r="F14" i="16"/>
  <c r="E14" i="16"/>
  <c r="D14" i="16"/>
  <c r="C14" i="16"/>
  <c r="A14" i="16"/>
  <c r="F13" i="16"/>
  <c r="E13" i="16"/>
  <c r="D13" i="16"/>
  <c r="C13" i="16"/>
  <c r="A13" i="16"/>
  <c r="F12" i="16"/>
  <c r="E12" i="16"/>
  <c r="D12" i="16"/>
  <c r="C12" i="16"/>
  <c r="A12" i="16"/>
  <c r="F11" i="16"/>
  <c r="E11" i="16"/>
  <c r="D11" i="16"/>
  <c r="C11" i="16"/>
  <c r="A11" i="16"/>
  <c r="F10" i="16"/>
  <c r="E10" i="16"/>
  <c r="D10" i="16"/>
  <c r="C10" i="16"/>
  <c r="A10" i="16"/>
  <c r="F9" i="16"/>
  <c r="E9" i="16"/>
  <c r="D9" i="16"/>
  <c r="C9" i="16"/>
  <c r="A9" i="16"/>
  <c r="F8" i="16"/>
  <c r="E8" i="16"/>
  <c r="D8" i="16"/>
  <c r="C8" i="16"/>
  <c r="A8" i="16"/>
  <c r="F7" i="16"/>
  <c r="E7" i="16"/>
  <c r="D7" i="16"/>
  <c r="C7" i="16"/>
  <c r="A7" i="16"/>
  <c r="F6" i="16"/>
  <c r="E6" i="16"/>
  <c r="D6" i="16"/>
  <c r="C6" i="16"/>
  <c r="A6" i="16"/>
  <c r="H60" i="12"/>
  <c r="I60" i="12" s="1"/>
  <c r="J60" i="12" s="1"/>
  <c r="H59" i="12"/>
  <c r="I59" i="12" s="1"/>
  <c r="J59" i="12" s="1"/>
  <c r="O59" i="3" s="1"/>
  <c r="H58" i="12"/>
  <c r="I58" i="12" s="1"/>
  <c r="J58" i="12" s="1"/>
  <c r="H57" i="12"/>
  <c r="I57" i="12" s="1"/>
  <c r="J57" i="12" s="1"/>
  <c r="O57" i="3" s="1"/>
  <c r="H56" i="12"/>
  <c r="I56" i="12" s="1"/>
  <c r="J56" i="12" s="1"/>
  <c r="H55" i="12"/>
  <c r="I55" i="12" s="1"/>
  <c r="J55" i="12" s="1"/>
  <c r="O55" i="3" s="1"/>
  <c r="H54" i="12"/>
  <c r="I54" i="12" s="1"/>
  <c r="J54" i="12" s="1"/>
  <c r="O54" i="3" s="1"/>
  <c r="H53" i="12"/>
  <c r="I53" i="12" s="1"/>
  <c r="J53" i="12" s="1"/>
  <c r="O53" i="3" s="1"/>
  <c r="H52" i="12"/>
  <c r="I52" i="12" s="1"/>
  <c r="J52" i="12" s="1"/>
  <c r="O52" i="3" s="1"/>
  <c r="H51" i="12"/>
  <c r="I51" i="12" s="1"/>
  <c r="J51" i="12" s="1"/>
  <c r="O51" i="3" s="1"/>
  <c r="H50" i="12"/>
  <c r="I50" i="12" s="1"/>
  <c r="J50" i="12" s="1"/>
  <c r="H49" i="12"/>
  <c r="I49" i="12" s="1"/>
  <c r="J49" i="12" s="1"/>
  <c r="O49" i="3" s="1"/>
  <c r="H48" i="12"/>
  <c r="I48" i="12" s="1"/>
  <c r="J48" i="12" s="1"/>
  <c r="H47" i="12"/>
  <c r="I47" i="12" s="1"/>
  <c r="J47" i="12" s="1"/>
  <c r="O47" i="3" s="1"/>
  <c r="H46" i="12"/>
  <c r="I46" i="12" s="1"/>
  <c r="J46" i="12" s="1"/>
  <c r="H45" i="12"/>
  <c r="I45" i="12" s="1"/>
  <c r="J45" i="12" s="1"/>
  <c r="O45" i="3" s="1"/>
  <c r="H44" i="12"/>
  <c r="I44" i="12" s="1"/>
  <c r="J44" i="12" s="1"/>
  <c r="H43" i="12"/>
  <c r="I43" i="12" s="1"/>
  <c r="J43" i="12" s="1"/>
  <c r="O43" i="3" s="1"/>
  <c r="H42" i="12"/>
  <c r="I42" i="12" s="1"/>
  <c r="J42" i="12" s="1"/>
  <c r="O42" i="3" s="1"/>
  <c r="H41" i="12"/>
  <c r="I41" i="12" s="1"/>
  <c r="J41" i="12" s="1"/>
  <c r="O41" i="3" s="1"/>
  <c r="H40" i="12"/>
  <c r="I40" i="12" s="1"/>
  <c r="J40" i="12" s="1"/>
  <c r="O40" i="3" s="1"/>
  <c r="H39" i="12"/>
  <c r="I39" i="12" s="1"/>
  <c r="J39" i="12" s="1"/>
  <c r="O39" i="3" s="1"/>
  <c r="H38" i="12"/>
  <c r="I38" i="12" s="1"/>
  <c r="J38" i="12" s="1"/>
  <c r="H37" i="12"/>
  <c r="I37" i="12" s="1"/>
  <c r="J37" i="12" s="1"/>
  <c r="O37" i="3" s="1"/>
  <c r="H36" i="12"/>
  <c r="I36" i="12" s="1"/>
  <c r="J36" i="12" s="1"/>
  <c r="H35" i="12"/>
  <c r="I35" i="12" s="1"/>
  <c r="J35" i="12" s="1"/>
  <c r="O35" i="3" s="1"/>
  <c r="H34" i="12"/>
  <c r="I34" i="12" s="1"/>
  <c r="J34" i="12" s="1"/>
  <c r="H33" i="12"/>
  <c r="I33" i="12" s="1"/>
  <c r="J33" i="12" s="1"/>
  <c r="O33" i="3" s="1"/>
  <c r="H32" i="12"/>
  <c r="I32" i="12" s="1"/>
  <c r="J32" i="12" s="1"/>
  <c r="H31" i="12"/>
  <c r="I31" i="12" s="1"/>
  <c r="J31" i="12" s="1"/>
  <c r="O31" i="3" s="1"/>
  <c r="H30" i="12"/>
  <c r="I30" i="12" s="1"/>
  <c r="J30" i="12" s="1"/>
  <c r="O30" i="3" s="1"/>
  <c r="H29" i="12"/>
  <c r="I29" i="12" s="1"/>
  <c r="J29" i="12" s="1"/>
  <c r="O29" i="3" s="1"/>
  <c r="H28" i="12"/>
  <c r="I28" i="12" s="1"/>
  <c r="J28" i="12" s="1"/>
  <c r="O28" i="3" s="1"/>
  <c r="H27" i="12"/>
  <c r="I27" i="12" s="1"/>
  <c r="J27" i="12" s="1"/>
  <c r="O27" i="3" s="1"/>
  <c r="H26" i="12"/>
  <c r="I26" i="12" s="1"/>
  <c r="J26" i="12" s="1"/>
  <c r="H25" i="12"/>
  <c r="I25" i="12" s="1"/>
  <c r="J25" i="12" s="1"/>
  <c r="O25" i="3" s="1"/>
  <c r="H24" i="12"/>
  <c r="I24" i="12" s="1"/>
  <c r="J24" i="12" s="1"/>
  <c r="H23" i="12"/>
  <c r="I23" i="12" s="1"/>
  <c r="J23" i="12" s="1"/>
  <c r="O23" i="3" s="1"/>
  <c r="H22" i="12"/>
  <c r="I22" i="12" s="1"/>
  <c r="J22" i="12" s="1"/>
  <c r="H21" i="12"/>
  <c r="I21" i="12" s="1"/>
  <c r="J21" i="12" s="1"/>
  <c r="O21" i="3" s="1"/>
  <c r="H20" i="12"/>
  <c r="I20" i="12" s="1"/>
  <c r="J20" i="12" s="1"/>
  <c r="H19" i="12"/>
  <c r="I19" i="12" s="1"/>
  <c r="J19" i="12" s="1"/>
  <c r="O19" i="3" s="1"/>
  <c r="H18" i="12"/>
  <c r="I18" i="12" s="1"/>
  <c r="J18" i="12" s="1"/>
  <c r="O18" i="3" s="1"/>
  <c r="H17" i="12"/>
  <c r="I17" i="12" s="1"/>
  <c r="J17" i="12" s="1"/>
  <c r="O17" i="3" s="1"/>
  <c r="H16" i="12"/>
  <c r="I16" i="12" s="1"/>
  <c r="J16" i="12" s="1"/>
  <c r="O16" i="3" s="1"/>
  <c r="H15" i="12"/>
  <c r="H14" i="12"/>
  <c r="I14" i="12" s="1"/>
  <c r="J14" i="12" s="1"/>
  <c r="H13" i="12"/>
  <c r="H12" i="12"/>
  <c r="H11" i="12"/>
  <c r="H10" i="12"/>
  <c r="M10" i="3" s="1"/>
  <c r="H9" i="12"/>
  <c r="H8" i="12"/>
  <c r="M8" i="3" s="1"/>
  <c r="H7" i="12"/>
  <c r="H6" i="12"/>
  <c r="M6" i="3" s="1"/>
  <c r="O60" i="3"/>
  <c r="N60" i="3"/>
  <c r="M60" i="3"/>
  <c r="N59" i="3"/>
  <c r="M59" i="3"/>
  <c r="O58" i="3"/>
  <c r="N58" i="3"/>
  <c r="M58" i="3"/>
  <c r="N57" i="3"/>
  <c r="M57" i="3"/>
  <c r="O56" i="3"/>
  <c r="N56" i="3"/>
  <c r="M56" i="3"/>
  <c r="N55" i="3"/>
  <c r="M55" i="3"/>
  <c r="N51" i="3"/>
  <c r="M51" i="3"/>
  <c r="O50" i="3"/>
  <c r="N50" i="3"/>
  <c r="M50" i="3"/>
  <c r="N49" i="3"/>
  <c r="M49" i="3"/>
  <c r="O48" i="3"/>
  <c r="N48" i="3"/>
  <c r="M48" i="3"/>
  <c r="N47" i="3"/>
  <c r="M47" i="3"/>
  <c r="O46" i="3"/>
  <c r="N46" i="3"/>
  <c r="M46" i="3"/>
  <c r="N45" i="3"/>
  <c r="M45" i="3"/>
  <c r="O44" i="3"/>
  <c r="N44" i="3"/>
  <c r="M44" i="3"/>
  <c r="N43" i="3"/>
  <c r="M43" i="3"/>
  <c r="M42" i="3"/>
  <c r="N41" i="3"/>
  <c r="N39" i="3"/>
  <c r="M39" i="3"/>
  <c r="O38" i="3"/>
  <c r="N38" i="3"/>
  <c r="M38" i="3"/>
  <c r="N37" i="3"/>
  <c r="M37" i="3"/>
  <c r="O36" i="3"/>
  <c r="N36" i="3"/>
  <c r="M36" i="3"/>
  <c r="N35" i="3"/>
  <c r="M35" i="3"/>
  <c r="O34" i="3"/>
  <c r="N34" i="3"/>
  <c r="M34" i="3"/>
  <c r="N33" i="3"/>
  <c r="M33" i="3"/>
  <c r="O32" i="3"/>
  <c r="N32" i="3"/>
  <c r="M32" i="3"/>
  <c r="N31" i="3"/>
  <c r="M31" i="3"/>
  <c r="N27" i="3"/>
  <c r="M27" i="3"/>
  <c r="O26" i="3"/>
  <c r="N26" i="3"/>
  <c r="M26" i="3"/>
  <c r="N25" i="3"/>
  <c r="M25" i="3"/>
  <c r="O24" i="3"/>
  <c r="N24" i="3"/>
  <c r="M24" i="3"/>
  <c r="N23" i="3"/>
  <c r="M23" i="3"/>
  <c r="O22" i="3"/>
  <c r="N22" i="3"/>
  <c r="M22" i="3"/>
  <c r="N21" i="3"/>
  <c r="M21" i="3"/>
  <c r="O20" i="3"/>
  <c r="N20" i="3"/>
  <c r="M20" i="3"/>
  <c r="N19" i="3"/>
  <c r="M19" i="3"/>
  <c r="M18" i="3"/>
  <c r="M15" i="3"/>
  <c r="O14" i="3"/>
  <c r="M13" i="3"/>
  <c r="M12" i="3"/>
  <c r="M9" i="3"/>
  <c r="F60" i="12"/>
  <c r="E60" i="12"/>
  <c r="D60" i="12"/>
  <c r="C60" i="12"/>
  <c r="A60" i="12"/>
  <c r="F59" i="12"/>
  <c r="E59" i="12"/>
  <c r="D59" i="12"/>
  <c r="C59" i="12"/>
  <c r="A59" i="12"/>
  <c r="F58" i="12"/>
  <c r="E58" i="12"/>
  <c r="D58" i="12"/>
  <c r="C58" i="12"/>
  <c r="A58" i="12"/>
  <c r="F57" i="12"/>
  <c r="E57" i="12"/>
  <c r="D57" i="12"/>
  <c r="C57" i="12"/>
  <c r="A57" i="12"/>
  <c r="F56" i="12"/>
  <c r="E56" i="12"/>
  <c r="D56" i="12"/>
  <c r="C56" i="12"/>
  <c r="A56" i="12"/>
  <c r="F55" i="12"/>
  <c r="E55" i="12"/>
  <c r="D55" i="12"/>
  <c r="C55" i="12"/>
  <c r="A55" i="12"/>
  <c r="F54" i="12"/>
  <c r="E54" i="12"/>
  <c r="D54" i="12"/>
  <c r="C54" i="12"/>
  <c r="A54" i="12"/>
  <c r="F53" i="12"/>
  <c r="E53" i="12"/>
  <c r="D53" i="12"/>
  <c r="C53" i="12"/>
  <c r="A53" i="12"/>
  <c r="F52" i="12"/>
  <c r="E52" i="12"/>
  <c r="D52" i="12"/>
  <c r="C52" i="12"/>
  <c r="A52" i="12"/>
  <c r="F51" i="12"/>
  <c r="E51" i="12"/>
  <c r="D51" i="12"/>
  <c r="C51" i="12"/>
  <c r="A51" i="12"/>
  <c r="F50" i="12"/>
  <c r="E50" i="12"/>
  <c r="D50" i="12"/>
  <c r="C50" i="12"/>
  <c r="A50" i="12"/>
  <c r="F49" i="12"/>
  <c r="E49" i="12"/>
  <c r="D49" i="12"/>
  <c r="C49" i="12"/>
  <c r="A49" i="12"/>
  <c r="F48" i="12"/>
  <c r="E48" i="12"/>
  <c r="D48" i="12"/>
  <c r="C48" i="12"/>
  <c r="A48" i="12"/>
  <c r="F47" i="12"/>
  <c r="E47" i="12"/>
  <c r="D47" i="12"/>
  <c r="C47" i="12"/>
  <c r="A47" i="12"/>
  <c r="F46" i="12"/>
  <c r="E46" i="12"/>
  <c r="D46" i="12"/>
  <c r="C46" i="12"/>
  <c r="A46" i="12"/>
  <c r="F45" i="12"/>
  <c r="E45" i="12"/>
  <c r="D45" i="12"/>
  <c r="C45" i="12"/>
  <c r="A45" i="12"/>
  <c r="F44" i="12"/>
  <c r="E44" i="12"/>
  <c r="D44" i="12"/>
  <c r="C44" i="12"/>
  <c r="A44" i="12"/>
  <c r="F43" i="12"/>
  <c r="E43" i="12"/>
  <c r="D43" i="12"/>
  <c r="C43" i="12"/>
  <c r="A43" i="12"/>
  <c r="F42" i="12"/>
  <c r="E42" i="12"/>
  <c r="D42" i="12"/>
  <c r="C42" i="12"/>
  <c r="A42" i="12"/>
  <c r="F41" i="12"/>
  <c r="E41" i="12"/>
  <c r="D41" i="12"/>
  <c r="C41" i="12"/>
  <c r="A41" i="12"/>
  <c r="F40" i="12"/>
  <c r="E40" i="12"/>
  <c r="D40" i="12"/>
  <c r="C40" i="12"/>
  <c r="A40" i="12"/>
  <c r="F39" i="12"/>
  <c r="E39" i="12"/>
  <c r="D39" i="12"/>
  <c r="C39" i="12"/>
  <c r="A39" i="12"/>
  <c r="F38" i="12"/>
  <c r="E38" i="12"/>
  <c r="D38" i="12"/>
  <c r="C38" i="12"/>
  <c r="A38" i="12"/>
  <c r="F37" i="12"/>
  <c r="E37" i="12"/>
  <c r="D37" i="12"/>
  <c r="C37" i="12"/>
  <c r="A37" i="12"/>
  <c r="F36" i="12"/>
  <c r="E36" i="12"/>
  <c r="D36" i="12"/>
  <c r="C36" i="12"/>
  <c r="A36" i="12"/>
  <c r="F35" i="12"/>
  <c r="E35" i="12"/>
  <c r="D35" i="12"/>
  <c r="C35" i="12"/>
  <c r="A35" i="12"/>
  <c r="F34" i="12"/>
  <c r="E34" i="12"/>
  <c r="D34" i="12"/>
  <c r="C34" i="12"/>
  <c r="A34" i="12"/>
  <c r="F33" i="12"/>
  <c r="E33" i="12"/>
  <c r="D33" i="12"/>
  <c r="C33" i="12"/>
  <c r="A33" i="12"/>
  <c r="F32" i="12"/>
  <c r="E32" i="12"/>
  <c r="D32" i="12"/>
  <c r="C32" i="12"/>
  <c r="A32" i="12"/>
  <c r="F31" i="12"/>
  <c r="E31" i="12"/>
  <c r="D31" i="12"/>
  <c r="C31" i="12"/>
  <c r="A31" i="12"/>
  <c r="F30" i="12"/>
  <c r="E30" i="12"/>
  <c r="D30" i="12"/>
  <c r="C30" i="12"/>
  <c r="A30" i="12"/>
  <c r="F29" i="12"/>
  <c r="E29" i="12"/>
  <c r="D29" i="12"/>
  <c r="C29" i="12"/>
  <c r="A29" i="12"/>
  <c r="F28" i="12"/>
  <c r="E28" i="12"/>
  <c r="D28" i="12"/>
  <c r="C28" i="12"/>
  <c r="A28" i="12"/>
  <c r="F27" i="12"/>
  <c r="E27" i="12"/>
  <c r="D27" i="12"/>
  <c r="C27" i="12"/>
  <c r="A27" i="12"/>
  <c r="F26" i="12"/>
  <c r="E26" i="12"/>
  <c r="D26" i="12"/>
  <c r="C26" i="12"/>
  <c r="A26" i="12"/>
  <c r="F25" i="12"/>
  <c r="E25" i="12"/>
  <c r="D25" i="12"/>
  <c r="C25" i="12"/>
  <c r="A25" i="12"/>
  <c r="F24" i="12"/>
  <c r="E24" i="12"/>
  <c r="D24" i="12"/>
  <c r="C24" i="12"/>
  <c r="A24" i="12"/>
  <c r="F23" i="12"/>
  <c r="E23" i="12"/>
  <c r="D23" i="12"/>
  <c r="C23" i="12"/>
  <c r="A23" i="12"/>
  <c r="F22" i="12"/>
  <c r="E22" i="12"/>
  <c r="D22" i="12"/>
  <c r="C22" i="12"/>
  <c r="A22" i="12"/>
  <c r="F21" i="12"/>
  <c r="E21" i="12"/>
  <c r="D21" i="12"/>
  <c r="C21" i="12"/>
  <c r="A21" i="12"/>
  <c r="F20" i="12"/>
  <c r="E20" i="12"/>
  <c r="D20" i="12"/>
  <c r="C20" i="12"/>
  <c r="A20" i="12"/>
  <c r="F19" i="12"/>
  <c r="E19" i="12"/>
  <c r="D19" i="12"/>
  <c r="C19" i="12"/>
  <c r="A19" i="12"/>
  <c r="F18" i="12"/>
  <c r="E18" i="12"/>
  <c r="D18" i="12"/>
  <c r="C18" i="12"/>
  <c r="A18" i="12"/>
  <c r="F17" i="12"/>
  <c r="E17" i="12"/>
  <c r="D17" i="12"/>
  <c r="C17" i="12"/>
  <c r="A17" i="12"/>
  <c r="F16" i="12"/>
  <c r="E16" i="12"/>
  <c r="D16" i="12"/>
  <c r="C16" i="12"/>
  <c r="A16" i="12"/>
  <c r="F15" i="12"/>
  <c r="E15" i="12"/>
  <c r="D15" i="12"/>
  <c r="C15" i="12"/>
  <c r="A15" i="12"/>
  <c r="F14" i="12"/>
  <c r="E14" i="12"/>
  <c r="D14" i="12"/>
  <c r="C14" i="12"/>
  <c r="A14" i="12"/>
  <c r="F13" i="12"/>
  <c r="E13" i="12"/>
  <c r="D13" i="12"/>
  <c r="C13" i="12"/>
  <c r="A13" i="12"/>
  <c r="F12" i="12"/>
  <c r="E12" i="12"/>
  <c r="D12" i="12"/>
  <c r="C12" i="12"/>
  <c r="A12" i="12"/>
  <c r="F11" i="12"/>
  <c r="E11" i="12"/>
  <c r="D11" i="12"/>
  <c r="C11" i="12"/>
  <c r="A11" i="12"/>
  <c r="F10" i="12"/>
  <c r="E10" i="12"/>
  <c r="D10" i="12"/>
  <c r="C10" i="12"/>
  <c r="A10" i="12"/>
  <c r="F9" i="12"/>
  <c r="E9" i="12"/>
  <c r="D9" i="12"/>
  <c r="C9" i="12"/>
  <c r="A9" i="12"/>
  <c r="F8" i="12"/>
  <c r="E8" i="12"/>
  <c r="D8" i="12"/>
  <c r="C8" i="12"/>
  <c r="A8" i="12"/>
  <c r="F7" i="12"/>
  <c r="E7" i="12"/>
  <c r="D7" i="12"/>
  <c r="C7" i="12"/>
  <c r="A7" i="12"/>
  <c r="F6" i="12"/>
  <c r="E6" i="12"/>
  <c r="D6" i="12"/>
  <c r="C6" i="12"/>
  <c r="A6" i="12"/>
  <c r="G60" i="3"/>
  <c r="G60" i="22" s="1"/>
  <c r="K60" i="22" s="1"/>
  <c r="G59" i="3"/>
  <c r="G59" i="22" s="1"/>
  <c r="K59" i="22" s="1"/>
  <c r="G58" i="3"/>
  <c r="G58" i="22" s="1"/>
  <c r="K58" i="22" s="1"/>
  <c r="G57" i="3"/>
  <c r="G57" i="22" s="1"/>
  <c r="K57" i="22" s="1"/>
  <c r="G56" i="3"/>
  <c r="G56" i="22" s="1"/>
  <c r="K56" i="22" s="1"/>
  <c r="G55" i="3"/>
  <c r="G55" i="22" s="1"/>
  <c r="K55" i="22" s="1"/>
  <c r="G54" i="3"/>
  <c r="G54" i="22" s="1"/>
  <c r="K54" i="22" s="1"/>
  <c r="G53" i="3"/>
  <c r="G53" i="22" s="1"/>
  <c r="K53" i="22" s="1"/>
  <c r="G52" i="3"/>
  <c r="G52" i="22" s="1"/>
  <c r="K52" i="22" s="1"/>
  <c r="G51" i="3"/>
  <c r="G51" i="22" s="1"/>
  <c r="K51" i="22" s="1"/>
  <c r="G50" i="3"/>
  <c r="G50" i="22" s="1"/>
  <c r="K50" i="22" s="1"/>
  <c r="G49" i="3"/>
  <c r="G49" i="22" s="1"/>
  <c r="K49" i="22" s="1"/>
  <c r="G48" i="3"/>
  <c r="G48" i="22" s="1"/>
  <c r="K48" i="22" s="1"/>
  <c r="G47" i="3"/>
  <c r="G47" i="22" s="1"/>
  <c r="K47" i="22" s="1"/>
  <c r="G46" i="3"/>
  <c r="G46" i="22" s="1"/>
  <c r="K46" i="22" s="1"/>
  <c r="G45" i="3"/>
  <c r="G45" i="22" s="1"/>
  <c r="K45" i="22" s="1"/>
  <c r="G44" i="3"/>
  <c r="G44" i="22" s="1"/>
  <c r="K44" i="22" s="1"/>
  <c r="G43" i="3"/>
  <c r="G43" i="22" s="1"/>
  <c r="K43" i="22" s="1"/>
  <c r="G42" i="3"/>
  <c r="G42" i="22" s="1"/>
  <c r="K42" i="22" s="1"/>
  <c r="G41" i="3"/>
  <c r="G41" i="22" s="1"/>
  <c r="K41" i="22" s="1"/>
  <c r="G40" i="3"/>
  <c r="G40" i="22" s="1"/>
  <c r="K40" i="22" s="1"/>
  <c r="G39" i="3"/>
  <c r="G39" i="22" s="1"/>
  <c r="K39" i="22" s="1"/>
  <c r="G38" i="3"/>
  <c r="G38" i="22" s="1"/>
  <c r="K38" i="22" s="1"/>
  <c r="G37" i="3"/>
  <c r="G37" i="22" s="1"/>
  <c r="K37" i="22" s="1"/>
  <c r="G36" i="3"/>
  <c r="G36" i="22" s="1"/>
  <c r="K36" i="22" s="1"/>
  <c r="G35" i="3"/>
  <c r="G35" i="22" s="1"/>
  <c r="K35" i="22" s="1"/>
  <c r="G34" i="3"/>
  <c r="G34" i="22" s="1"/>
  <c r="K34" i="22" s="1"/>
  <c r="G33" i="3"/>
  <c r="G33" i="22" s="1"/>
  <c r="K33" i="22" s="1"/>
  <c r="G32" i="3"/>
  <c r="G32" i="22" s="1"/>
  <c r="K32" i="22" s="1"/>
  <c r="G31" i="3"/>
  <c r="G31" i="22" s="1"/>
  <c r="K31" i="22" s="1"/>
  <c r="G30" i="3"/>
  <c r="G30" i="22" s="1"/>
  <c r="K30" i="22" s="1"/>
  <c r="G29" i="3"/>
  <c r="G29" i="22" s="1"/>
  <c r="K29" i="22" s="1"/>
  <c r="G28" i="3"/>
  <c r="G28" i="22" s="1"/>
  <c r="K28" i="22" s="1"/>
  <c r="G27" i="3"/>
  <c r="G27" i="22" s="1"/>
  <c r="K27" i="22" s="1"/>
  <c r="G26" i="3"/>
  <c r="G26" i="22" s="1"/>
  <c r="K26" i="22" s="1"/>
  <c r="G25" i="3"/>
  <c r="G25" i="22" s="1"/>
  <c r="K25" i="22" s="1"/>
  <c r="G24" i="3"/>
  <c r="G24" i="22" s="1"/>
  <c r="K24" i="22" s="1"/>
  <c r="G23" i="3"/>
  <c r="G23" i="22" s="1"/>
  <c r="K23" i="22" s="1"/>
  <c r="G22" i="3"/>
  <c r="G22" i="22" s="1"/>
  <c r="K22" i="22" s="1"/>
  <c r="G21" i="3"/>
  <c r="G21" i="22" s="1"/>
  <c r="K21" i="22" s="1"/>
  <c r="G20" i="3"/>
  <c r="G20" i="22" s="1"/>
  <c r="K20" i="22" s="1"/>
  <c r="G19" i="3"/>
  <c r="G19" i="22" s="1"/>
  <c r="K19" i="22" s="1"/>
  <c r="G18" i="3"/>
  <c r="G18" i="22" s="1"/>
  <c r="K18" i="22" s="1"/>
  <c r="G17" i="3"/>
  <c r="G17" i="22" s="1"/>
  <c r="K17" i="22" s="1"/>
  <c r="G16" i="3"/>
  <c r="G16" i="22" s="1"/>
  <c r="K16" i="22" s="1"/>
  <c r="G15" i="3"/>
  <c r="G15" i="22" s="1"/>
  <c r="K15" i="22" s="1"/>
  <c r="G14" i="3"/>
  <c r="G14" i="22" s="1"/>
  <c r="K14" i="22" s="1"/>
  <c r="G13" i="3"/>
  <c r="G13" i="22" s="1"/>
  <c r="K13" i="22" s="1"/>
  <c r="G12" i="3"/>
  <c r="G12" i="22" s="1"/>
  <c r="K12" i="22" s="1"/>
  <c r="G11" i="3"/>
  <c r="G11" i="22" s="1"/>
  <c r="K11" i="22" s="1"/>
  <c r="G10" i="3"/>
  <c r="G10" i="23" s="1"/>
  <c r="G9" i="3"/>
  <c r="G9" i="22" s="1"/>
  <c r="K9" i="22" s="1"/>
  <c r="G8" i="3"/>
  <c r="G8" i="22" s="1"/>
  <c r="K8" i="22" s="1"/>
  <c r="G7" i="3"/>
  <c r="G7" i="22" s="1"/>
  <c r="K7" i="22" s="1"/>
  <c r="K10" i="23" l="1"/>
  <c r="I10" i="23"/>
  <c r="R17" i="12"/>
  <c r="M17" i="3"/>
  <c r="M41" i="3"/>
  <c r="S26" i="3"/>
  <c r="S38" i="3"/>
  <c r="S50" i="3"/>
  <c r="R16" i="12"/>
  <c r="R28" i="12"/>
  <c r="R40" i="12"/>
  <c r="R52" i="12"/>
  <c r="I8" i="22"/>
  <c r="J8" i="22" s="1"/>
  <c r="L8" i="3" s="1"/>
  <c r="G26" i="23"/>
  <c r="K26" i="23" s="1"/>
  <c r="G50" i="23"/>
  <c r="K50" i="23" s="1"/>
  <c r="N18" i="3"/>
  <c r="M28" i="3"/>
  <c r="N42" i="3"/>
  <c r="M52" i="3"/>
  <c r="P24" i="3"/>
  <c r="P36" i="3"/>
  <c r="P48" i="3"/>
  <c r="P60" i="3"/>
  <c r="S17" i="3"/>
  <c r="S29" i="3"/>
  <c r="S41" i="3"/>
  <c r="S53" i="3"/>
  <c r="R19" i="12"/>
  <c r="R31" i="12"/>
  <c r="R43" i="12"/>
  <c r="R55" i="12"/>
  <c r="R19" i="16"/>
  <c r="R31" i="16"/>
  <c r="R43" i="16"/>
  <c r="R55" i="16"/>
  <c r="R22" i="18"/>
  <c r="R34" i="18"/>
  <c r="R46" i="18"/>
  <c r="R58" i="18"/>
  <c r="I11" i="22"/>
  <c r="J11" i="22" s="1"/>
  <c r="L11" i="3" s="1"/>
  <c r="J21" i="3"/>
  <c r="J29" i="3"/>
  <c r="J37" i="3"/>
  <c r="J45" i="3"/>
  <c r="J53" i="3"/>
  <c r="G20" i="23"/>
  <c r="K20" i="23" s="1"/>
  <c r="G44" i="23"/>
  <c r="K44" i="23" s="1"/>
  <c r="R7" i="23"/>
  <c r="N17" i="3"/>
  <c r="R53" i="12"/>
  <c r="R42" i="12"/>
  <c r="N28" i="3"/>
  <c r="N52" i="3"/>
  <c r="P25" i="3"/>
  <c r="P37" i="3"/>
  <c r="P49" i="3"/>
  <c r="S18" i="3"/>
  <c r="S30" i="3"/>
  <c r="S42" i="3"/>
  <c r="S54" i="3"/>
  <c r="R20" i="12"/>
  <c r="R32" i="12"/>
  <c r="R44" i="12"/>
  <c r="R56" i="12"/>
  <c r="R20" i="16"/>
  <c r="R32" i="16"/>
  <c r="R44" i="16"/>
  <c r="R56" i="16"/>
  <c r="R23" i="18"/>
  <c r="R35" i="18"/>
  <c r="R47" i="18"/>
  <c r="R59" i="18"/>
  <c r="I12" i="22"/>
  <c r="J12" i="22" s="1"/>
  <c r="L12" i="3" s="1"/>
  <c r="J22" i="3"/>
  <c r="J30" i="3"/>
  <c r="J38" i="3"/>
  <c r="J46" i="3"/>
  <c r="J54" i="3"/>
  <c r="G18" i="23"/>
  <c r="K18" i="23" s="1"/>
  <c r="G42" i="23"/>
  <c r="K42" i="23" s="1"/>
  <c r="R8" i="23"/>
  <c r="P26" i="3"/>
  <c r="P38" i="3"/>
  <c r="P50" i="3"/>
  <c r="I24" i="18"/>
  <c r="I36" i="18"/>
  <c r="I48" i="18"/>
  <c r="I60" i="18"/>
  <c r="R21" i="12"/>
  <c r="R33" i="12"/>
  <c r="R45" i="12"/>
  <c r="R57" i="12"/>
  <c r="R24" i="18"/>
  <c r="R36" i="18"/>
  <c r="R48" i="18"/>
  <c r="R60" i="18"/>
  <c r="J8" i="3"/>
  <c r="K22" i="3"/>
  <c r="K30" i="3"/>
  <c r="K38" i="3"/>
  <c r="K46" i="3"/>
  <c r="K54" i="3"/>
  <c r="G16" i="23"/>
  <c r="K16" i="23" s="1"/>
  <c r="G40" i="23"/>
  <c r="K40" i="23" s="1"/>
  <c r="R9" i="23"/>
  <c r="R29" i="12"/>
  <c r="R30" i="12"/>
  <c r="M29" i="3"/>
  <c r="M53" i="3"/>
  <c r="I18" i="16"/>
  <c r="I30" i="16"/>
  <c r="I42" i="16"/>
  <c r="I54" i="16"/>
  <c r="P27" i="3"/>
  <c r="P39" i="3"/>
  <c r="P51" i="3"/>
  <c r="I25" i="18"/>
  <c r="J25" i="18" s="1"/>
  <c r="U25" i="3" s="1"/>
  <c r="H25" i="3" s="1"/>
  <c r="I37" i="18"/>
  <c r="J37" i="18" s="1"/>
  <c r="U37" i="3" s="1"/>
  <c r="I49" i="18"/>
  <c r="R22" i="12"/>
  <c r="R34" i="12"/>
  <c r="R46" i="12"/>
  <c r="R58" i="12"/>
  <c r="R25" i="18"/>
  <c r="R37" i="18"/>
  <c r="R49" i="18"/>
  <c r="J15" i="3"/>
  <c r="J23" i="3"/>
  <c r="J31" i="3"/>
  <c r="J39" i="3"/>
  <c r="J47" i="3"/>
  <c r="J55" i="3"/>
  <c r="G38" i="23"/>
  <c r="K38" i="23" s="1"/>
  <c r="R11" i="23"/>
  <c r="R18" i="12"/>
  <c r="N29" i="3"/>
  <c r="N53" i="3"/>
  <c r="I19" i="16"/>
  <c r="I31" i="16"/>
  <c r="J31" i="16" s="1"/>
  <c r="R31" i="3" s="1"/>
  <c r="I43" i="16"/>
  <c r="J43" i="16" s="1"/>
  <c r="R43" i="3" s="1"/>
  <c r="I55" i="16"/>
  <c r="Q55" i="3" s="1"/>
  <c r="I26" i="18"/>
  <c r="I38" i="18"/>
  <c r="I50" i="18"/>
  <c r="R23" i="12"/>
  <c r="R35" i="12"/>
  <c r="R47" i="12"/>
  <c r="R59" i="12"/>
  <c r="J16" i="3"/>
  <c r="J24" i="3"/>
  <c r="J32" i="3"/>
  <c r="J40" i="3"/>
  <c r="J48" i="3"/>
  <c r="J56" i="3"/>
  <c r="G36" i="23"/>
  <c r="K36" i="23" s="1"/>
  <c r="G60" i="23"/>
  <c r="K60" i="23" s="1"/>
  <c r="M30" i="3"/>
  <c r="M54" i="3"/>
  <c r="I20" i="16"/>
  <c r="I32" i="16"/>
  <c r="I44" i="16"/>
  <c r="Q44" i="3" s="1"/>
  <c r="I56" i="16"/>
  <c r="Q56" i="3" s="1"/>
  <c r="I14" i="18"/>
  <c r="T14" i="3" s="1"/>
  <c r="R24" i="12"/>
  <c r="R36" i="12"/>
  <c r="R48" i="12"/>
  <c r="R60" i="12"/>
  <c r="K16" i="3"/>
  <c r="K24" i="3"/>
  <c r="K32" i="3"/>
  <c r="K40" i="3"/>
  <c r="K48" i="3"/>
  <c r="K56" i="3"/>
  <c r="G34" i="23"/>
  <c r="K34" i="23" s="1"/>
  <c r="G58" i="23"/>
  <c r="K58" i="23" s="1"/>
  <c r="M16" i="3"/>
  <c r="N30" i="3"/>
  <c r="M40" i="3"/>
  <c r="N54" i="3"/>
  <c r="R25" i="12"/>
  <c r="R37" i="12"/>
  <c r="R49" i="12"/>
  <c r="J17" i="3"/>
  <c r="J25" i="3"/>
  <c r="J33" i="3"/>
  <c r="J41" i="3"/>
  <c r="J49" i="3"/>
  <c r="J57" i="3"/>
  <c r="G32" i="23"/>
  <c r="K32" i="23" s="1"/>
  <c r="G56" i="23"/>
  <c r="K56" i="23" s="1"/>
  <c r="R41" i="12"/>
  <c r="R54" i="12"/>
  <c r="N16" i="3"/>
  <c r="N40" i="3"/>
  <c r="R26" i="12"/>
  <c r="R38" i="12"/>
  <c r="R50" i="12"/>
  <c r="R11" i="16"/>
  <c r="J18" i="3"/>
  <c r="J26" i="3"/>
  <c r="J34" i="3"/>
  <c r="J42" i="3"/>
  <c r="J50" i="3"/>
  <c r="J58" i="3"/>
  <c r="G30" i="23"/>
  <c r="K30" i="23" s="1"/>
  <c r="G54" i="23"/>
  <c r="K54" i="23" s="1"/>
  <c r="R27" i="12"/>
  <c r="R39" i="12"/>
  <c r="R51" i="12"/>
  <c r="R15" i="16"/>
  <c r="I7" i="22"/>
  <c r="J7" i="22" s="1"/>
  <c r="L7" i="3" s="1"/>
  <c r="K18" i="3"/>
  <c r="K26" i="3"/>
  <c r="K34" i="3"/>
  <c r="K42" i="3"/>
  <c r="K50" i="3"/>
  <c r="K58" i="3"/>
  <c r="G28" i="23"/>
  <c r="K28" i="23" s="1"/>
  <c r="G52" i="23"/>
  <c r="K52" i="23" s="1"/>
  <c r="S14" i="3"/>
  <c r="S11" i="3"/>
  <c r="S15" i="3"/>
  <c r="S13" i="3"/>
  <c r="P14" i="3"/>
  <c r="P12" i="3"/>
  <c r="I7" i="16"/>
  <c r="J7" i="16" s="1"/>
  <c r="R7" i="3" s="1"/>
  <c r="P13" i="3"/>
  <c r="R14" i="12"/>
  <c r="M14" i="3"/>
  <c r="M11" i="3"/>
  <c r="V6" i="3"/>
  <c r="R6" i="23"/>
  <c r="J14" i="3"/>
  <c r="J13" i="3"/>
  <c r="J12" i="3"/>
  <c r="J11" i="3"/>
  <c r="J10" i="3"/>
  <c r="J9" i="3"/>
  <c r="J7" i="3"/>
  <c r="N14" i="3"/>
  <c r="K14" i="3"/>
  <c r="G14" i="23"/>
  <c r="K14" i="23" s="1"/>
  <c r="G12" i="23"/>
  <c r="K12" i="23" s="1"/>
  <c r="K8" i="3"/>
  <c r="G8" i="23"/>
  <c r="I52" i="3"/>
  <c r="I60" i="3"/>
  <c r="I53" i="3"/>
  <c r="K7" i="3"/>
  <c r="K9" i="3"/>
  <c r="K11" i="3"/>
  <c r="K13" i="3"/>
  <c r="K15" i="3"/>
  <c r="K17" i="3"/>
  <c r="K19" i="3"/>
  <c r="K21" i="3"/>
  <c r="K23" i="3"/>
  <c r="K25" i="3"/>
  <c r="K27" i="3"/>
  <c r="K29" i="3"/>
  <c r="K31" i="3"/>
  <c r="K33" i="3"/>
  <c r="K35" i="3"/>
  <c r="K37" i="3"/>
  <c r="K39" i="3"/>
  <c r="K41" i="3"/>
  <c r="K43" i="3"/>
  <c r="K45" i="3"/>
  <c r="K47" i="3"/>
  <c r="K49" i="3"/>
  <c r="K51" i="3"/>
  <c r="K53" i="3"/>
  <c r="K55" i="3"/>
  <c r="K57" i="3"/>
  <c r="K59" i="3"/>
  <c r="G7" i="23"/>
  <c r="G9" i="23"/>
  <c r="G11" i="23"/>
  <c r="G13" i="23"/>
  <c r="K13" i="23" s="1"/>
  <c r="G15" i="23"/>
  <c r="K15" i="23" s="1"/>
  <c r="G17" i="23"/>
  <c r="K17" i="23" s="1"/>
  <c r="G19" i="23"/>
  <c r="K19" i="23" s="1"/>
  <c r="G21" i="23"/>
  <c r="K21" i="23" s="1"/>
  <c r="G23" i="23"/>
  <c r="K23" i="23" s="1"/>
  <c r="G25" i="23"/>
  <c r="K25" i="23" s="1"/>
  <c r="G27" i="23"/>
  <c r="K27" i="23" s="1"/>
  <c r="G29" i="23"/>
  <c r="K29" i="23" s="1"/>
  <c r="G31" i="23"/>
  <c r="K31" i="23" s="1"/>
  <c r="G33" i="23"/>
  <c r="K33" i="23" s="1"/>
  <c r="G35" i="23"/>
  <c r="K35" i="23" s="1"/>
  <c r="G37" i="23"/>
  <c r="K37" i="23" s="1"/>
  <c r="G39" i="23"/>
  <c r="K39" i="23" s="1"/>
  <c r="G41" i="23"/>
  <c r="K41" i="23" s="1"/>
  <c r="G43" i="23"/>
  <c r="K43" i="23" s="1"/>
  <c r="G45" i="23"/>
  <c r="K45" i="23" s="1"/>
  <c r="G47" i="23"/>
  <c r="K47" i="23" s="1"/>
  <c r="G49" i="23"/>
  <c r="K49" i="23" s="1"/>
  <c r="G51" i="23"/>
  <c r="K51" i="23" s="1"/>
  <c r="G53" i="23"/>
  <c r="K53" i="23" s="1"/>
  <c r="G55" i="23"/>
  <c r="K55" i="23" s="1"/>
  <c r="G57" i="23"/>
  <c r="K57" i="23" s="1"/>
  <c r="G59" i="23"/>
  <c r="K59" i="23" s="1"/>
  <c r="H29" i="3"/>
  <c r="H53" i="3"/>
  <c r="B10" i="3"/>
  <c r="G10" i="22"/>
  <c r="K10" i="22" s="1"/>
  <c r="R60" i="22"/>
  <c r="R59" i="22"/>
  <c r="R58" i="22"/>
  <c r="R57" i="22"/>
  <c r="R56" i="22"/>
  <c r="R55" i="22"/>
  <c r="R54" i="22"/>
  <c r="R53" i="22"/>
  <c r="R52" i="22"/>
  <c r="R51" i="22"/>
  <c r="R50" i="22"/>
  <c r="R49" i="22"/>
  <c r="R48" i="22"/>
  <c r="R47" i="22"/>
  <c r="R46" i="22"/>
  <c r="R45" i="22"/>
  <c r="R44" i="22"/>
  <c r="R43" i="22"/>
  <c r="R42" i="22"/>
  <c r="R41" i="22"/>
  <c r="R40" i="22"/>
  <c r="R39" i="22"/>
  <c r="R38" i="22"/>
  <c r="R37" i="22"/>
  <c r="R36" i="22"/>
  <c r="R35" i="22"/>
  <c r="R34" i="22"/>
  <c r="R33" i="22"/>
  <c r="R32" i="22"/>
  <c r="R31" i="22"/>
  <c r="R30" i="22"/>
  <c r="R29" i="22"/>
  <c r="R28" i="22"/>
  <c r="R27" i="22"/>
  <c r="R26" i="22"/>
  <c r="R25" i="22"/>
  <c r="R24" i="22"/>
  <c r="R23" i="22"/>
  <c r="R22" i="22"/>
  <c r="R21" i="22"/>
  <c r="R20" i="22"/>
  <c r="R19" i="22"/>
  <c r="R18" i="22"/>
  <c r="R17" i="22"/>
  <c r="R16" i="22"/>
  <c r="R15" i="22"/>
  <c r="R14" i="22"/>
  <c r="R13" i="22"/>
  <c r="R12" i="22"/>
  <c r="R11" i="22"/>
  <c r="R10" i="22"/>
  <c r="R9" i="22"/>
  <c r="R8" i="22"/>
  <c r="R7" i="22"/>
  <c r="R6" i="22"/>
  <c r="B11" i="3"/>
  <c r="G11" i="18"/>
  <c r="K11" i="18" s="1"/>
  <c r="G11" i="16"/>
  <c r="G11" i="12"/>
  <c r="K11" i="12" s="1"/>
  <c r="B12" i="3"/>
  <c r="G12" i="18"/>
  <c r="K12" i="18" s="1"/>
  <c r="G12" i="16"/>
  <c r="G12" i="12"/>
  <c r="K12" i="12" s="1"/>
  <c r="B13" i="3"/>
  <c r="G13" i="18"/>
  <c r="K13" i="18" s="1"/>
  <c r="G13" i="16"/>
  <c r="G13" i="12"/>
  <c r="K13" i="12" s="1"/>
  <c r="B14" i="3"/>
  <c r="G14" i="18"/>
  <c r="K14" i="18" s="1"/>
  <c r="G14" i="16"/>
  <c r="G14" i="12"/>
  <c r="K14" i="12" s="1"/>
  <c r="B16" i="3"/>
  <c r="G16" i="18"/>
  <c r="K16" i="18" s="1"/>
  <c r="G16" i="16"/>
  <c r="K16" i="16" s="1"/>
  <c r="G16" i="12"/>
  <c r="K16" i="12" s="1"/>
  <c r="B17" i="3"/>
  <c r="G17" i="18"/>
  <c r="K17" i="18" s="1"/>
  <c r="G17" i="16"/>
  <c r="K17" i="16" s="1"/>
  <c r="G17" i="12"/>
  <c r="K17" i="12" s="1"/>
  <c r="B18" i="3"/>
  <c r="G18" i="18"/>
  <c r="K18" i="18" s="1"/>
  <c r="G18" i="16"/>
  <c r="K18" i="16" s="1"/>
  <c r="G18" i="12"/>
  <c r="K18" i="12" s="1"/>
  <c r="B19" i="3"/>
  <c r="G19" i="18"/>
  <c r="K19" i="18" s="1"/>
  <c r="G19" i="16"/>
  <c r="K19" i="16" s="1"/>
  <c r="G19" i="12"/>
  <c r="K19" i="12" s="1"/>
  <c r="B20" i="3"/>
  <c r="G20" i="18"/>
  <c r="K20" i="18" s="1"/>
  <c r="G20" i="16"/>
  <c r="K20" i="16" s="1"/>
  <c r="G20" i="12"/>
  <c r="K20" i="12" s="1"/>
  <c r="B21" i="3"/>
  <c r="G21" i="18"/>
  <c r="K21" i="18" s="1"/>
  <c r="G21" i="16"/>
  <c r="K21" i="16" s="1"/>
  <c r="G21" i="12"/>
  <c r="K21" i="12" s="1"/>
  <c r="B22" i="3"/>
  <c r="G22" i="18"/>
  <c r="K22" i="18" s="1"/>
  <c r="G22" i="16"/>
  <c r="K22" i="16" s="1"/>
  <c r="G22" i="12"/>
  <c r="K22" i="12" s="1"/>
  <c r="B23" i="3"/>
  <c r="G23" i="18"/>
  <c r="K23" i="18" s="1"/>
  <c r="G23" i="16"/>
  <c r="K23" i="16" s="1"/>
  <c r="G23" i="12"/>
  <c r="K23" i="12" s="1"/>
  <c r="B24" i="3"/>
  <c r="G24" i="18"/>
  <c r="K24" i="18" s="1"/>
  <c r="G24" i="16"/>
  <c r="K24" i="16" s="1"/>
  <c r="G24" i="12"/>
  <c r="K24" i="12" s="1"/>
  <c r="B25" i="3"/>
  <c r="G25" i="18"/>
  <c r="K25" i="18" s="1"/>
  <c r="G25" i="16"/>
  <c r="K25" i="16" s="1"/>
  <c r="G25" i="12"/>
  <c r="K25" i="12" s="1"/>
  <c r="B26" i="3"/>
  <c r="G26" i="18"/>
  <c r="K26" i="18" s="1"/>
  <c r="G26" i="16"/>
  <c r="K26" i="16" s="1"/>
  <c r="G26" i="12"/>
  <c r="K26" i="12" s="1"/>
  <c r="B27" i="3"/>
  <c r="G27" i="18"/>
  <c r="K27" i="18" s="1"/>
  <c r="G27" i="16"/>
  <c r="K27" i="16" s="1"/>
  <c r="G27" i="12"/>
  <c r="K27" i="12" s="1"/>
  <c r="B28" i="3"/>
  <c r="G28" i="18"/>
  <c r="K28" i="18" s="1"/>
  <c r="G28" i="16"/>
  <c r="K28" i="16" s="1"/>
  <c r="G28" i="12"/>
  <c r="K28" i="12" s="1"/>
  <c r="B29" i="3"/>
  <c r="G29" i="18"/>
  <c r="K29" i="18" s="1"/>
  <c r="G29" i="16"/>
  <c r="K29" i="16" s="1"/>
  <c r="G29" i="12"/>
  <c r="K29" i="12" s="1"/>
  <c r="B30" i="3"/>
  <c r="G30" i="18"/>
  <c r="K30" i="18" s="1"/>
  <c r="G30" i="16"/>
  <c r="K30" i="16" s="1"/>
  <c r="G30" i="12"/>
  <c r="K30" i="12" s="1"/>
  <c r="B31" i="3"/>
  <c r="G31" i="18"/>
  <c r="K31" i="18" s="1"/>
  <c r="G31" i="16"/>
  <c r="K31" i="16" s="1"/>
  <c r="G31" i="12"/>
  <c r="K31" i="12" s="1"/>
  <c r="B32" i="3"/>
  <c r="G32" i="18"/>
  <c r="K32" i="18" s="1"/>
  <c r="G32" i="16"/>
  <c r="K32" i="16" s="1"/>
  <c r="G32" i="12"/>
  <c r="K32" i="12" s="1"/>
  <c r="B33" i="3"/>
  <c r="G33" i="18"/>
  <c r="K33" i="18" s="1"/>
  <c r="G33" i="16"/>
  <c r="K33" i="16" s="1"/>
  <c r="G33" i="12"/>
  <c r="K33" i="12" s="1"/>
  <c r="B34" i="3"/>
  <c r="G34" i="18"/>
  <c r="K34" i="18" s="1"/>
  <c r="G34" i="16"/>
  <c r="K34" i="16" s="1"/>
  <c r="G34" i="12"/>
  <c r="K34" i="12" s="1"/>
  <c r="B35" i="3"/>
  <c r="G35" i="18"/>
  <c r="K35" i="18" s="1"/>
  <c r="G35" i="16"/>
  <c r="K35" i="16" s="1"/>
  <c r="G35" i="12"/>
  <c r="K35" i="12" s="1"/>
  <c r="B36" i="3"/>
  <c r="G36" i="18"/>
  <c r="K36" i="18" s="1"/>
  <c r="G36" i="16"/>
  <c r="K36" i="16" s="1"/>
  <c r="G36" i="12"/>
  <c r="K36" i="12" s="1"/>
  <c r="B37" i="3"/>
  <c r="G37" i="18"/>
  <c r="K37" i="18" s="1"/>
  <c r="G37" i="16"/>
  <c r="K37" i="16" s="1"/>
  <c r="G37" i="12"/>
  <c r="K37" i="12" s="1"/>
  <c r="B38" i="3"/>
  <c r="G38" i="18"/>
  <c r="K38" i="18" s="1"/>
  <c r="G38" i="16"/>
  <c r="K38" i="16" s="1"/>
  <c r="G38" i="12"/>
  <c r="K38" i="12" s="1"/>
  <c r="B39" i="3"/>
  <c r="G39" i="18"/>
  <c r="K39" i="18" s="1"/>
  <c r="G39" i="16"/>
  <c r="K39" i="16" s="1"/>
  <c r="G39" i="12"/>
  <c r="K39" i="12" s="1"/>
  <c r="B40" i="3"/>
  <c r="G40" i="18"/>
  <c r="K40" i="18" s="1"/>
  <c r="G40" i="16"/>
  <c r="K40" i="16" s="1"/>
  <c r="G40" i="12"/>
  <c r="K40" i="12" s="1"/>
  <c r="B41" i="3"/>
  <c r="G41" i="18"/>
  <c r="K41" i="18" s="1"/>
  <c r="G41" i="16"/>
  <c r="K41" i="16" s="1"/>
  <c r="G41" i="12"/>
  <c r="K41" i="12" s="1"/>
  <c r="B42" i="3"/>
  <c r="G42" i="18"/>
  <c r="K42" i="18" s="1"/>
  <c r="G42" i="16"/>
  <c r="K42" i="16" s="1"/>
  <c r="G42" i="12"/>
  <c r="K42" i="12" s="1"/>
  <c r="B43" i="3"/>
  <c r="G43" i="18"/>
  <c r="K43" i="18" s="1"/>
  <c r="G43" i="16"/>
  <c r="K43" i="16" s="1"/>
  <c r="G43" i="12"/>
  <c r="K43" i="12" s="1"/>
  <c r="B44" i="3"/>
  <c r="G44" i="18"/>
  <c r="K44" i="18" s="1"/>
  <c r="G44" i="16"/>
  <c r="K44" i="16" s="1"/>
  <c r="G44" i="12"/>
  <c r="K44" i="12" s="1"/>
  <c r="B45" i="3"/>
  <c r="G45" i="18"/>
  <c r="K45" i="18" s="1"/>
  <c r="G45" i="16"/>
  <c r="K45" i="16" s="1"/>
  <c r="G45" i="12"/>
  <c r="K45" i="12" s="1"/>
  <c r="B46" i="3"/>
  <c r="G46" i="18"/>
  <c r="K46" i="18" s="1"/>
  <c r="G46" i="16"/>
  <c r="K46" i="16" s="1"/>
  <c r="G46" i="12"/>
  <c r="K46" i="12" s="1"/>
  <c r="B47" i="3"/>
  <c r="G47" i="18"/>
  <c r="K47" i="18" s="1"/>
  <c r="G47" i="16"/>
  <c r="K47" i="16" s="1"/>
  <c r="G47" i="12"/>
  <c r="K47" i="12" s="1"/>
  <c r="B48" i="3"/>
  <c r="G48" i="18"/>
  <c r="K48" i="18" s="1"/>
  <c r="G48" i="16"/>
  <c r="K48" i="16" s="1"/>
  <c r="G48" i="12"/>
  <c r="K48" i="12" s="1"/>
  <c r="B49" i="3"/>
  <c r="G49" i="18"/>
  <c r="K49" i="18" s="1"/>
  <c r="G49" i="16"/>
  <c r="K49" i="16" s="1"/>
  <c r="G49" i="12"/>
  <c r="K49" i="12" s="1"/>
  <c r="B50" i="3"/>
  <c r="G50" i="18"/>
  <c r="K50" i="18" s="1"/>
  <c r="G50" i="16"/>
  <c r="K50" i="16" s="1"/>
  <c r="G50" i="12"/>
  <c r="K50" i="12" s="1"/>
  <c r="B51" i="3"/>
  <c r="G51" i="18"/>
  <c r="K51" i="18" s="1"/>
  <c r="G51" i="16"/>
  <c r="K51" i="16" s="1"/>
  <c r="G51" i="12"/>
  <c r="K51" i="12" s="1"/>
  <c r="B52" i="3"/>
  <c r="G52" i="18"/>
  <c r="K52" i="18" s="1"/>
  <c r="G52" i="16"/>
  <c r="K52" i="16" s="1"/>
  <c r="G52" i="12"/>
  <c r="K52" i="12" s="1"/>
  <c r="B53" i="3"/>
  <c r="G53" i="18"/>
  <c r="K53" i="18" s="1"/>
  <c r="G53" i="16"/>
  <c r="K53" i="16" s="1"/>
  <c r="G53" i="12"/>
  <c r="K53" i="12" s="1"/>
  <c r="B54" i="3"/>
  <c r="G54" i="18"/>
  <c r="K54" i="18" s="1"/>
  <c r="G54" i="16"/>
  <c r="K54" i="16" s="1"/>
  <c r="G54" i="12"/>
  <c r="K54" i="12" s="1"/>
  <c r="B55" i="3"/>
  <c r="G55" i="18"/>
  <c r="K55" i="18" s="1"/>
  <c r="G55" i="16"/>
  <c r="K55" i="16" s="1"/>
  <c r="G55" i="12"/>
  <c r="K55" i="12" s="1"/>
  <c r="B56" i="3"/>
  <c r="G56" i="18"/>
  <c r="K56" i="18" s="1"/>
  <c r="G56" i="16"/>
  <c r="K56" i="16" s="1"/>
  <c r="G56" i="12"/>
  <c r="K56" i="12" s="1"/>
  <c r="B57" i="3"/>
  <c r="G57" i="18"/>
  <c r="K57" i="18" s="1"/>
  <c r="G57" i="16"/>
  <c r="K57" i="16" s="1"/>
  <c r="G57" i="12"/>
  <c r="K57" i="12" s="1"/>
  <c r="B58" i="3"/>
  <c r="G58" i="18"/>
  <c r="K58" i="18" s="1"/>
  <c r="G58" i="16"/>
  <c r="K58" i="16" s="1"/>
  <c r="G58" i="12"/>
  <c r="K58" i="12" s="1"/>
  <c r="B59" i="3"/>
  <c r="G59" i="18"/>
  <c r="K59" i="18" s="1"/>
  <c r="G59" i="16"/>
  <c r="K59" i="16" s="1"/>
  <c r="G59" i="12"/>
  <c r="K59" i="12" s="1"/>
  <c r="B60" i="3"/>
  <c r="G60" i="18"/>
  <c r="K60" i="18" s="1"/>
  <c r="G60" i="16"/>
  <c r="K60" i="16" s="1"/>
  <c r="G60" i="12"/>
  <c r="K60" i="12" s="1"/>
  <c r="J16" i="16"/>
  <c r="R16" i="3" s="1"/>
  <c r="Q16" i="3"/>
  <c r="J17" i="16"/>
  <c r="R17" i="3" s="1"/>
  <c r="I17" i="3" s="1"/>
  <c r="Q17" i="3"/>
  <c r="J18" i="16"/>
  <c r="R18" i="3" s="1"/>
  <c r="Q18" i="3"/>
  <c r="J19" i="16"/>
  <c r="R19" i="3" s="1"/>
  <c r="Q19" i="3"/>
  <c r="J20" i="16"/>
  <c r="R20" i="3" s="1"/>
  <c r="H20" i="3" s="1"/>
  <c r="Q20" i="3"/>
  <c r="J21" i="16"/>
  <c r="R21" i="3" s="1"/>
  <c r="I21" i="3" s="1"/>
  <c r="Q21" i="3"/>
  <c r="J22" i="16"/>
  <c r="R22" i="3" s="1"/>
  <c r="Q22" i="3"/>
  <c r="J23" i="16"/>
  <c r="R23" i="3" s="1"/>
  <c r="H23" i="3" s="1"/>
  <c r="Q23" i="3"/>
  <c r="J24" i="16"/>
  <c r="R24" i="3" s="1"/>
  <c r="Q24" i="3"/>
  <c r="J25" i="16"/>
  <c r="R25" i="3" s="1"/>
  <c r="I25" i="3" s="1"/>
  <c r="Q25" i="3"/>
  <c r="J26" i="16"/>
  <c r="R26" i="3" s="1"/>
  <c r="Q26" i="3"/>
  <c r="J27" i="16"/>
  <c r="R27" i="3" s="1"/>
  <c r="Q27" i="3"/>
  <c r="J28" i="16"/>
  <c r="R28" i="3" s="1"/>
  <c r="I28" i="3" s="1"/>
  <c r="Q28" i="3"/>
  <c r="J29" i="16"/>
  <c r="R29" i="3" s="1"/>
  <c r="I29" i="3" s="1"/>
  <c r="Q29" i="3"/>
  <c r="J30" i="16"/>
  <c r="R30" i="3" s="1"/>
  <c r="Q30" i="3"/>
  <c r="J32" i="16"/>
  <c r="R32" i="3" s="1"/>
  <c r="I32" i="3" s="1"/>
  <c r="Q32" i="3"/>
  <c r="J33" i="16"/>
  <c r="R33" i="3" s="1"/>
  <c r="H33" i="3" s="1"/>
  <c r="Q33" i="3"/>
  <c r="J34" i="16"/>
  <c r="R34" i="3" s="1"/>
  <c r="Q34" i="3"/>
  <c r="J35" i="16"/>
  <c r="R35" i="3" s="1"/>
  <c r="Q35" i="3"/>
  <c r="J36" i="16"/>
  <c r="R36" i="3" s="1"/>
  <c r="I36" i="3" s="1"/>
  <c r="Q36" i="3"/>
  <c r="J37" i="16"/>
  <c r="R37" i="3" s="1"/>
  <c r="H37" i="3" s="1"/>
  <c r="Q37" i="3"/>
  <c r="J38" i="16"/>
  <c r="R38" i="3" s="1"/>
  <c r="I38" i="3" s="1"/>
  <c r="Q38" i="3"/>
  <c r="J39" i="16"/>
  <c r="R39" i="3" s="1"/>
  <c r="Q39" i="3"/>
  <c r="J40" i="16"/>
  <c r="R40" i="3" s="1"/>
  <c r="Q40" i="3"/>
  <c r="J41" i="16"/>
  <c r="R41" i="3" s="1"/>
  <c r="H41" i="3" s="1"/>
  <c r="Q41" i="3"/>
  <c r="J14" i="18"/>
  <c r="U14" i="3" s="1"/>
  <c r="J16" i="18"/>
  <c r="U16" i="3" s="1"/>
  <c r="T16" i="3"/>
  <c r="J17" i="18"/>
  <c r="U17" i="3" s="1"/>
  <c r="T17" i="3"/>
  <c r="J18" i="18"/>
  <c r="U18" i="3" s="1"/>
  <c r="T18" i="3"/>
  <c r="J19" i="18"/>
  <c r="U19" i="3" s="1"/>
  <c r="T19" i="3"/>
  <c r="J20" i="18"/>
  <c r="U20" i="3" s="1"/>
  <c r="T20" i="3"/>
  <c r="J21" i="18"/>
  <c r="U21" i="3" s="1"/>
  <c r="T21" i="3"/>
  <c r="J22" i="18"/>
  <c r="U22" i="3" s="1"/>
  <c r="T22" i="3"/>
  <c r="J23" i="18"/>
  <c r="U23" i="3" s="1"/>
  <c r="T23" i="3"/>
  <c r="J24" i="18"/>
  <c r="U24" i="3" s="1"/>
  <c r="T24" i="3"/>
  <c r="J26" i="18"/>
  <c r="U26" i="3" s="1"/>
  <c r="T26" i="3"/>
  <c r="J27" i="18"/>
  <c r="U27" i="3" s="1"/>
  <c r="T27" i="3"/>
  <c r="J28" i="18"/>
  <c r="U28" i="3" s="1"/>
  <c r="T28" i="3"/>
  <c r="J29" i="18"/>
  <c r="U29" i="3" s="1"/>
  <c r="T29" i="3"/>
  <c r="J30" i="18"/>
  <c r="U30" i="3" s="1"/>
  <c r="T30" i="3"/>
  <c r="J31" i="18"/>
  <c r="U31" i="3" s="1"/>
  <c r="T31" i="3"/>
  <c r="J32" i="18"/>
  <c r="U32" i="3" s="1"/>
  <c r="T32" i="3"/>
  <c r="J33" i="18"/>
  <c r="U33" i="3" s="1"/>
  <c r="T33" i="3"/>
  <c r="J34" i="18"/>
  <c r="U34" i="3" s="1"/>
  <c r="T34" i="3"/>
  <c r="J35" i="18"/>
  <c r="U35" i="3" s="1"/>
  <c r="T35" i="3"/>
  <c r="J36" i="18"/>
  <c r="U36" i="3" s="1"/>
  <c r="T36" i="3"/>
  <c r="J38" i="18"/>
  <c r="U38" i="3" s="1"/>
  <c r="T38" i="3"/>
  <c r="J39" i="18"/>
  <c r="U39" i="3" s="1"/>
  <c r="T39" i="3"/>
  <c r="J40" i="18"/>
  <c r="U40" i="3" s="1"/>
  <c r="T40" i="3"/>
  <c r="J41" i="18"/>
  <c r="U41" i="3" s="1"/>
  <c r="T41" i="3"/>
  <c r="J42" i="18"/>
  <c r="U42" i="3" s="1"/>
  <c r="T42" i="3"/>
  <c r="J43" i="18"/>
  <c r="U43" i="3" s="1"/>
  <c r="T43" i="3"/>
  <c r="J44" i="18"/>
  <c r="U44" i="3" s="1"/>
  <c r="T44" i="3"/>
  <c r="J45" i="18"/>
  <c r="U45" i="3" s="1"/>
  <c r="T45" i="3"/>
  <c r="J46" i="18"/>
  <c r="U46" i="3" s="1"/>
  <c r="T46" i="3"/>
  <c r="J47" i="18"/>
  <c r="U47" i="3" s="1"/>
  <c r="T47" i="3"/>
  <c r="J48" i="18"/>
  <c r="U48" i="3" s="1"/>
  <c r="T48" i="3"/>
  <c r="J49" i="18"/>
  <c r="U49" i="3" s="1"/>
  <c r="T49" i="3"/>
  <c r="J50" i="18"/>
  <c r="U50" i="3" s="1"/>
  <c r="T50" i="3"/>
  <c r="J51" i="18"/>
  <c r="U51" i="3" s="1"/>
  <c r="H51" i="3" s="1"/>
  <c r="T51" i="3"/>
  <c r="J52" i="18"/>
  <c r="U52" i="3" s="1"/>
  <c r="T52" i="3"/>
  <c r="J53" i="18"/>
  <c r="U53" i="3" s="1"/>
  <c r="T53" i="3"/>
  <c r="J54" i="18"/>
  <c r="U54" i="3" s="1"/>
  <c r="T54" i="3"/>
  <c r="J55" i="18"/>
  <c r="U55" i="3" s="1"/>
  <c r="T55" i="3"/>
  <c r="J56" i="18"/>
  <c r="U56" i="3" s="1"/>
  <c r="T56" i="3"/>
  <c r="J57" i="18"/>
  <c r="U57" i="3" s="1"/>
  <c r="I57" i="3" s="1"/>
  <c r="T57" i="3"/>
  <c r="J58" i="18"/>
  <c r="U58" i="3" s="1"/>
  <c r="T58" i="3"/>
  <c r="J59" i="18"/>
  <c r="U59" i="3" s="1"/>
  <c r="T59" i="3"/>
  <c r="J60" i="18"/>
  <c r="U60" i="3" s="1"/>
  <c r="T60" i="3"/>
  <c r="B15" i="3"/>
  <c r="G15" i="18"/>
  <c r="K15" i="18" s="1"/>
  <c r="G15" i="16"/>
  <c r="G15" i="12"/>
  <c r="K15" i="12" s="1"/>
  <c r="B7" i="3"/>
  <c r="G7" i="18"/>
  <c r="G7" i="16"/>
  <c r="K7" i="16" s="1"/>
  <c r="G7" i="12"/>
  <c r="K7" i="12" s="1"/>
  <c r="B8" i="3"/>
  <c r="G8" i="18"/>
  <c r="G8" i="16"/>
  <c r="K8" i="16" s="1"/>
  <c r="G8" i="12"/>
  <c r="K8" i="12" s="1"/>
  <c r="B9" i="3"/>
  <c r="G9" i="18"/>
  <c r="K9" i="18" s="1"/>
  <c r="G9" i="16"/>
  <c r="G9" i="12"/>
  <c r="K9" i="12" s="1"/>
  <c r="B10" i="16"/>
  <c r="I7" i="12"/>
  <c r="J7" i="12" s="1"/>
  <c r="I10" i="12"/>
  <c r="P6" i="3"/>
  <c r="P8" i="3"/>
  <c r="R8" i="16"/>
  <c r="P9" i="3"/>
  <c r="R9" i="16"/>
  <c r="P10" i="3"/>
  <c r="R10" i="16"/>
  <c r="R7" i="18"/>
  <c r="S7" i="3"/>
  <c r="R8" i="18"/>
  <c r="S8" i="3"/>
  <c r="R9" i="18"/>
  <c r="S9" i="3"/>
  <c r="S10" i="3"/>
  <c r="R10" i="18"/>
  <c r="S6" i="3"/>
  <c r="Q7" i="3"/>
  <c r="G10" i="18"/>
  <c r="G10" i="16"/>
  <c r="G10" i="12"/>
  <c r="K10" i="12" s="1"/>
  <c r="J42" i="16"/>
  <c r="R42" i="3" s="1"/>
  <c r="I42" i="3" s="1"/>
  <c r="Q42" i="3"/>
  <c r="Q43" i="3"/>
  <c r="J44" i="16"/>
  <c r="R44" i="3" s="1"/>
  <c r="H44" i="3" s="1"/>
  <c r="J45" i="16"/>
  <c r="R45" i="3" s="1"/>
  <c r="I45" i="3" s="1"/>
  <c r="Q45" i="3"/>
  <c r="J46" i="16"/>
  <c r="R46" i="3" s="1"/>
  <c r="H46" i="3" s="1"/>
  <c r="Q46" i="3"/>
  <c r="J47" i="16"/>
  <c r="R47" i="3" s="1"/>
  <c r="H47" i="3" s="1"/>
  <c r="Q47" i="3"/>
  <c r="J48" i="16"/>
  <c r="R48" i="3" s="1"/>
  <c r="I48" i="3" s="1"/>
  <c r="Q48" i="3"/>
  <c r="J49" i="16"/>
  <c r="R49" i="3" s="1"/>
  <c r="I49" i="3" s="1"/>
  <c r="Q49" i="3"/>
  <c r="J50" i="16"/>
  <c r="R50" i="3" s="1"/>
  <c r="I50" i="3" s="1"/>
  <c r="Q50" i="3"/>
  <c r="J51" i="16"/>
  <c r="R51" i="3" s="1"/>
  <c r="Q51" i="3"/>
  <c r="J52" i="16"/>
  <c r="R52" i="3" s="1"/>
  <c r="H52" i="3" s="1"/>
  <c r="Q52" i="3"/>
  <c r="J53" i="16"/>
  <c r="R53" i="3" s="1"/>
  <c r="Q53" i="3"/>
  <c r="J54" i="16"/>
  <c r="R54" i="3" s="1"/>
  <c r="H54" i="3" s="1"/>
  <c r="Q54" i="3"/>
  <c r="J56" i="16"/>
  <c r="R56" i="3" s="1"/>
  <c r="I56" i="3" s="1"/>
  <c r="J57" i="16"/>
  <c r="R57" i="3" s="1"/>
  <c r="H57" i="3" s="1"/>
  <c r="Q57" i="3"/>
  <c r="J58" i="16"/>
  <c r="R58" i="3" s="1"/>
  <c r="I58" i="3" s="1"/>
  <c r="Q58" i="3"/>
  <c r="J59" i="16"/>
  <c r="R59" i="3" s="1"/>
  <c r="Q59" i="3"/>
  <c r="J60" i="16"/>
  <c r="R60" i="3" s="1"/>
  <c r="H60" i="3" s="1"/>
  <c r="Q60" i="3"/>
  <c r="M7" i="3"/>
  <c r="I43" i="3" l="1"/>
  <c r="H43" i="3"/>
  <c r="I31" i="3"/>
  <c r="H31" i="3"/>
  <c r="I39" i="3"/>
  <c r="K15" i="16"/>
  <c r="I15" i="16"/>
  <c r="I26" i="3"/>
  <c r="H49" i="3"/>
  <c r="I9" i="12"/>
  <c r="K8" i="18"/>
  <c r="I8" i="18"/>
  <c r="T37" i="3"/>
  <c r="T25" i="3"/>
  <c r="Q31" i="3"/>
  <c r="I27" i="3"/>
  <c r="I19" i="3"/>
  <c r="K12" i="16"/>
  <c r="I12" i="16"/>
  <c r="H45" i="3"/>
  <c r="H21" i="3"/>
  <c r="I11" i="12"/>
  <c r="I15" i="12"/>
  <c r="I8" i="12"/>
  <c r="J8" i="12" s="1"/>
  <c r="O8" i="3" s="1"/>
  <c r="H19" i="3"/>
  <c r="I41" i="3"/>
  <c r="I20" i="3"/>
  <c r="I10" i="22"/>
  <c r="I12" i="12"/>
  <c r="I44" i="3"/>
  <c r="I59" i="3"/>
  <c r="I47" i="3"/>
  <c r="H36" i="3"/>
  <c r="H30" i="3"/>
  <c r="I24" i="3"/>
  <c r="I18" i="3"/>
  <c r="H17" i="3"/>
  <c r="I37" i="3"/>
  <c r="I54" i="3"/>
  <c r="I13" i="18"/>
  <c r="K7" i="18"/>
  <c r="I7" i="18"/>
  <c r="H39" i="3"/>
  <c r="K11" i="23"/>
  <c r="I11" i="23"/>
  <c r="I33" i="3"/>
  <c r="I46" i="3"/>
  <c r="I13" i="12"/>
  <c r="I35" i="3"/>
  <c r="I23" i="3"/>
  <c r="K14" i="16"/>
  <c r="I14" i="16"/>
  <c r="K11" i="16"/>
  <c r="I11" i="16"/>
  <c r="K9" i="23"/>
  <c r="I9" i="23"/>
  <c r="I15" i="18"/>
  <c r="J10" i="23"/>
  <c r="X10" i="3" s="1"/>
  <c r="W10" i="3"/>
  <c r="K13" i="16"/>
  <c r="I13" i="16"/>
  <c r="H59" i="3"/>
  <c r="H35" i="3"/>
  <c r="K7" i="23"/>
  <c r="I7" i="23"/>
  <c r="I30" i="3"/>
  <c r="H27" i="3"/>
  <c r="J55" i="16"/>
  <c r="R55" i="3" s="1"/>
  <c r="H38" i="3"/>
  <c r="I51" i="3"/>
  <c r="K10" i="16"/>
  <c r="I10" i="16"/>
  <c r="K9" i="16"/>
  <c r="I9" i="16"/>
  <c r="I40" i="3"/>
  <c r="I34" i="3"/>
  <c r="H28" i="3"/>
  <c r="H22" i="3"/>
  <c r="I16" i="3"/>
  <c r="I22" i="3"/>
  <c r="K12" i="3"/>
  <c r="I11" i="18"/>
  <c r="I8" i="16"/>
  <c r="K10" i="18"/>
  <c r="I10" i="18"/>
  <c r="K8" i="23"/>
  <c r="I8" i="23"/>
  <c r="I12" i="18"/>
  <c r="I9" i="18"/>
  <c r="B10" i="22"/>
  <c r="B10" i="23"/>
  <c r="B9" i="22"/>
  <c r="B9" i="23"/>
  <c r="B8" i="22"/>
  <c r="B8" i="23"/>
  <c r="B7" i="22"/>
  <c r="B7" i="23"/>
  <c r="B15" i="22"/>
  <c r="B15" i="23"/>
  <c r="B60" i="22"/>
  <c r="B60" i="23"/>
  <c r="B59" i="22"/>
  <c r="B59" i="23"/>
  <c r="B58" i="22"/>
  <c r="B58" i="23"/>
  <c r="B57" i="22"/>
  <c r="B57" i="23"/>
  <c r="B56" i="22"/>
  <c r="B56" i="23"/>
  <c r="B55" i="22"/>
  <c r="B55" i="23"/>
  <c r="B54" i="22"/>
  <c r="B54" i="23"/>
  <c r="B53" i="22"/>
  <c r="B53" i="23"/>
  <c r="B52" i="22"/>
  <c r="B52" i="23"/>
  <c r="B51" i="22"/>
  <c r="B51" i="23"/>
  <c r="B50" i="22"/>
  <c r="B50" i="23"/>
  <c r="B49" i="22"/>
  <c r="B49" i="23"/>
  <c r="B48" i="22"/>
  <c r="B48" i="23"/>
  <c r="B47" i="22"/>
  <c r="B47" i="23"/>
  <c r="B46" i="22"/>
  <c r="B46" i="23"/>
  <c r="B45" i="22"/>
  <c r="B45" i="23"/>
  <c r="B44" i="22"/>
  <c r="B44" i="23"/>
  <c r="B43" i="22"/>
  <c r="B43" i="23"/>
  <c r="B42" i="22"/>
  <c r="B42" i="23"/>
  <c r="B41" i="22"/>
  <c r="B41" i="23"/>
  <c r="B40" i="22"/>
  <c r="B40" i="23"/>
  <c r="B39" i="22"/>
  <c r="B39" i="23"/>
  <c r="B38" i="22"/>
  <c r="B38" i="23"/>
  <c r="B37" i="22"/>
  <c r="B37" i="23"/>
  <c r="B36" i="22"/>
  <c r="B36" i="23"/>
  <c r="B35" i="22"/>
  <c r="B35" i="23"/>
  <c r="B34" i="22"/>
  <c r="B34" i="23"/>
  <c r="B33" i="22"/>
  <c r="B33" i="23"/>
  <c r="B32" i="22"/>
  <c r="B32" i="23"/>
  <c r="B31" i="22"/>
  <c r="B31" i="23"/>
  <c r="B30" i="22"/>
  <c r="B30" i="23"/>
  <c r="B29" i="22"/>
  <c r="B29" i="23"/>
  <c r="B28" i="22"/>
  <c r="B28" i="23"/>
  <c r="B27" i="22"/>
  <c r="B27" i="23"/>
  <c r="B26" i="22"/>
  <c r="B26" i="23"/>
  <c r="B25" i="22"/>
  <c r="B25" i="23"/>
  <c r="B24" i="22"/>
  <c r="B24" i="23"/>
  <c r="B23" i="22"/>
  <c r="B23" i="23"/>
  <c r="B22" i="22"/>
  <c r="B22" i="23"/>
  <c r="B21" i="22"/>
  <c r="B21" i="23"/>
  <c r="B20" i="22"/>
  <c r="B20" i="23"/>
  <c r="B19" i="22"/>
  <c r="B19" i="23"/>
  <c r="B18" i="22"/>
  <c r="B18" i="23"/>
  <c r="B17" i="22"/>
  <c r="B17" i="23"/>
  <c r="B16" i="22"/>
  <c r="B16" i="23"/>
  <c r="B14" i="22"/>
  <c r="B14" i="23"/>
  <c r="B13" i="22"/>
  <c r="B13" i="23"/>
  <c r="B12" i="22"/>
  <c r="B12" i="23"/>
  <c r="B11" i="22"/>
  <c r="B11" i="23"/>
  <c r="B10" i="12"/>
  <c r="B10" i="18"/>
  <c r="H58" i="3"/>
  <c r="H56" i="3"/>
  <c r="H50" i="3"/>
  <c r="H48" i="3"/>
  <c r="H42" i="3"/>
  <c r="H40" i="3"/>
  <c r="H34" i="3"/>
  <c r="H32" i="3"/>
  <c r="H26" i="3"/>
  <c r="H24" i="3"/>
  <c r="H18" i="3"/>
  <c r="H16" i="3"/>
  <c r="B60" i="18"/>
  <c r="B60" i="16"/>
  <c r="B60" i="12"/>
  <c r="B59" i="18"/>
  <c r="B59" i="16"/>
  <c r="B59" i="12"/>
  <c r="B58" i="18"/>
  <c r="B58" i="16"/>
  <c r="B58" i="12"/>
  <c r="B57" i="18"/>
  <c r="B57" i="16"/>
  <c r="B57" i="12"/>
  <c r="B56" i="18"/>
  <c r="B56" i="16"/>
  <c r="B56" i="12"/>
  <c r="B55" i="18"/>
  <c r="B55" i="16"/>
  <c r="B55" i="12"/>
  <c r="B54" i="18"/>
  <c r="B54" i="16"/>
  <c r="B54" i="12"/>
  <c r="B53" i="18"/>
  <c r="B53" i="16"/>
  <c r="B53" i="12"/>
  <c r="B52" i="18"/>
  <c r="B52" i="16"/>
  <c r="B52" i="12"/>
  <c r="B51" i="18"/>
  <c r="B51" i="16"/>
  <c r="B51" i="12"/>
  <c r="B50" i="18"/>
  <c r="B50" i="16"/>
  <c r="B50" i="12"/>
  <c r="B49" i="18"/>
  <c r="B49" i="16"/>
  <c r="B49" i="12"/>
  <c r="B48" i="18"/>
  <c r="B48" i="16"/>
  <c r="B48" i="12"/>
  <c r="B47" i="18"/>
  <c r="B47" i="16"/>
  <c r="B47" i="12"/>
  <c r="B46" i="18"/>
  <c r="B46" i="16"/>
  <c r="B46" i="12"/>
  <c r="B45" i="18"/>
  <c r="B45" i="16"/>
  <c r="B45" i="12"/>
  <c r="B44" i="18"/>
  <c r="B44" i="16"/>
  <c r="B44" i="12"/>
  <c r="B43" i="18"/>
  <c r="B43" i="16"/>
  <c r="B43" i="12"/>
  <c r="B42" i="18"/>
  <c r="B42" i="16"/>
  <c r="B42" i="12"/>
  <c r="B41" i="18"/>
  <c r="B41" i="16"/>
  <c r="B41" i="12"/>
  <c r="B40" i="18"/>
  <c r="B40" i="16"/>
  <c r="B40" i="12"/>
  <c r="B39" i="18"/>
  <c r="B39" i="16"/>
  <c r="B39" i="12"/>
  <c r="B38" i="18"/>
  <c r="B38" i="16"/>
  <c r="B38" i="12"/>
  <c r="B37" i="18"/>
  <c r="B37" i="16"/>
  <c r="B37" i="12"/>
  <c r="B36" i="18"/>
  <c r="B36" i="16"/>
  <c r="B36" i="12"/>
  <c r="B35" i="18"/>
  <c r="B35" i="16"/>
  <c r="B35" i="12"/>
  <c r="B34" i="18"/>
  <c r="B34" i="16"/>
  <c r="B34" i="12"/>
  <c r="B33" i="18"/>
  <c r="B33" i="16"/>
  <c r="B33" i="12"/>
  <c r="B32" i="18"/>
  <c r="B32" i="16"/>
  <c r="B32" i="12"/>
  <c r="B31" i="18"/>
  <c r="B31" i="16"/>
  <c r="B31" i="12"/>
  <c r="B30" i="18"/>
  <c r="B30" i="16"/>
  <c r="B30" i="12"/>
  <c r="B29" i="18"/>
  <c r="B29" i="16"/>
  <c r="B29" i="12"/>
  <c r="B28" i="18"/>
  <c r="B28" i="16"/>
  <c r="B28" i="12"/>
  <c r="B27" i="18"/>
  <c r="B27" i="16"/>
  <c r="B27" i="12"/>
  <c r="B26" i="18"/>
  <c r="B26" i="16"/>
  <c r="B26" i="12"/>
  <c r="B25" i="18"/>
  <c r="B25" i="16"/>
  <c r="B25" i="12"/>
  <c r="B24" i="18"/>
  <c r="B24" i="16"/>
  <c r="B24" i="12"/>
  <c r="B23" i="18"/>
  <c r="B23" i="16"/>
  <c r="B23" i="12"/>
  <c r="B22" i="18"/>
  <c r="B22" i="16"/>
  <c r="B22" i="12"/>
  <c r="B21" i="18"/>
  <c r="B21" i="16"/>
  <c r="B21" i="12"/>
  <c r="B20" i="18"/>
  <c r="B20" i="16"/>
  <c r="B20" i="12"/>
  <c r="B19" i="18"/>
  <c r="B19" i="16"/>
  <c r="B19" i="12"/>
  <c r="B18" i="18"/>
  <c r="B18" i="16"/>
  <c r="B18" i="12"/>
  <c r="B17" i="18"/>
  <c r="B17" i="16"/>
  <c r="B17" i="12"/>
  <c r="B16" i="18"/>
  <c r="B16" i="16"/>
  <c r="B16" i="12"/>
  <c r="B14" i="18"/>
  <c r="B14" i="16"/>
  <c r="B14" i="12"/>
  <c r="B13" i="18"/>
  <c r="B13" i="16"/>
  <c r="B13" i="12"/>
  <c r="B12" i="18"/>
  <c r="B12" i="16"/>
  <c r="B12" i="12"/>
  <c r="B11" i="18"/>
  <c r="B11" i="16"/>
  <c r="B11" i="12"/>
  <c r="B15" i="18"/>
  <c r="B15" i="16"/>
  <c r="B15" i="12"/>
  <c r="B9" i="18"/>
  <c r="B9" i="16"/>
  <c r="B9" i="12"/>
  <c r="B8" i="18"/>
  <c r="B8" i="16"/>
  <c r="B8" i="12"/>
  <c r="B7" i="18"/>
  <c r="B7" i="16"/>
  <c r="B7" i="12"/>
  <c r="J10" i="12"/>
  <c r="O10" i="3" s="1"/>
  <c r="N10" i="3"/>
  <c r="J9" i="12"/>
  <c r="O9" i="3" s="1"/>
  <c r="N9" i="3"/>
  <c r="O7" i="3"/>
  <c r="N7" i="3"/>
  <c r="J10" i="16" l="1"/>
  <c r="R10" i="3" s="1"/>
  <c r="Q10" i="3"/>
  <c r="J13" i="12"/>
  <c r="O13" i="3" s="1"/>
  <c r="N13" i="3"/>
  <c r="T8" i="3"/>
  <c r="J8" i="18"/>
  <c r="U8" i="3" s="1"/>
  <c r="J11" i="18"/>
  <c r="U11" i="3" s="1"/>
  <c r="T11" i="3"/>
  <c r="J11" i="12"/>
  <c r="O11" i="3" s="1"/>
  <c r="N11" i="3"/>
  <c r="Q8" i="3"/>
  <c r="J8" i="16"/>
  <c r="R8" i="3" s="1"/>
  <c r="H8" i="3" s="1"/>
  <c r="T15" i="3"/>
  <c r="J15" i="18"/>
  <c r="U15" i="3" s="1"/>
  <c r="J11" i="23"/>
  <c r="X11" i="3" s="1"/>
  <c r="W11" i="3"/>
  <c r="J15" i="12"/>
  <c r="O15" i="3" s="1"/>
  <c r="N15" i="3"/>
  <c r="I55" i="3"/>
  <c r="H55" i="3"/>
  <c r="J9" i="23"/>
  <c r="X9" i="3" s="1"/>
  <c r="W9" i="3"/>
  <c r="J11" i="16"/>
  <c r="R11" i="3" s="1"/>
  <c r="Q11" i="3"/>
  <c r="J7" i="18"/>
  <c r="U7" i="3" s="1"/>
  <c r="T7" i="3"/>
  <c r="J12" i="12"/>
  <c r="O12" i="3" s="1"/>
  <c r="N12" i="3"/>
  <c r="J12" i="16"/>
  <c r="R12" i="3" s="1"/>
  <c r="Q12" i="3"/>
  <c r="J12" i="18"/>
  <c r="U12" i="3" s="1"/>
  <c r="T12" i="3"/>
  <c r="Q14" i="3"/>
  <c r="J14" i="16"/>
  <c r="R14" i="3" s="1"/>
  <c r="J13" i="18"/>
  <c r="U13" i="3" s="1"/>
  <c r="T13" i="3"/>
  <c r="J10" i="22"/>
  <c r="L10" i="3" s="1"/>
  <c r="K10" i="3"/>
  <c r="J8" i="23"/>
  <c r="X8" i="3" s="1"/>
  <c r="W8" i="3"/>
  <c r="Q15" i="3"/>
  <c r="J15" i="16"/>
  <c r="R15" i="3" s="1"/>
  <c r="T9" i="3"/>
  <c r="J9" i="18"/>
  <c r="U9" i="3" s="1"/>
  <c r="J9" i="16"/>
  <c r="R9" i="3" s="1"/>
  <c r="I9" i="3" s="1"/>
  <c r="Q9" i="3"/>
  <c r="J7" i="23"/>
  <c r="X7" i="3" s="1"/>
  <c r="H7" i="3" s="1"/>
  <c r="W7" i="3"/>
  <c r="N8" i="3"/>
  <c r="J10" i="18"/>
  <c r="U10" i="3" s="1"/>
  <c r="H10" i="3" s="1"/>
  <c r="T10" i="3"/>
  <c r="J13" i="16"/>
  <c r="R13" i="3" s="1"/>
  <c r="Q13" i="3"/>
  <c r="I7" i="3"/>
  <c r="H9" i="3"/>
  <c r="I10" i="3"/>
  <c r="G6" i="3"/>
  <c r="G6" i="12" s="1"/>
  <c r="R6" i="18"/>
  <c r="R6" i="16"/>
  <c r="E2" i="12"/>
  <c r="D1" i="12"/>
  <c r="D1" i="16"/>
  <c r="D1" i="18"/>
  <c r="D2" i="12"/>
  <c r="D2" i="16"/>
  <c r="D2" i="18"/>
  <c r="D3" i="12"/>
  <c r="D3" i="16"/>
  <c r="D3" i="18"/>
  <c r="H14" i="3" l="1"/>
  <c r="I14" i="3"/>
  <c r="I11" i="3"/>
  <c r="H11" i="3"/>
  <c r="I8" i="3"/>
  <c r="H15" i="3"/>
  <c r="I15" i="3"/>
  <c r="R6" i="12"/>
  <c r="R12" i="12"/>
  <c r="R10" i="12"/>
  <c r="R13" i="12"/>
  <c r="R7" i="12"/>
  <c r="R9" i="12"/>
  <c r="R11" i="12"/>
  <c r="R15" i="12"/>
  <c r="R8" i="12"/>
  <c r="I12" i="3"/>
  <c r="H12" i="3"/>
  <c r="I13" i="3"/>
  <c r="H13" i="3"/>
  <c r="I6" i="12"/>
  <c r="J6" i="12" s="1"/>
  <c r="O6" i="3" s="1"/>
  <c r="K6" i="12"/>
  <c r="G6" i="22"/>
  <c r="K6" i="22" s="1"/>
  <c r="G6" i="23"/>
  <c r="B6" i="3"/>
  <c r="G6" i="18"/>
  <c r="G6" i="16"/>
  <c r="K6" i="23" l="1"/>
  <c r="I6" i="23"/>
  <c r="N6" i="3"/>
  <c r="I6" i="22"/>
  <c r="J6" i="22" s="1"/>
  <c r="L6" i="3" s="1"/>
  <c r="B6" i="22"/>
  <c r="B6" i="23"/>
  <c r="I6" i="16"/>
  <c r="K6" i="16"/>
  <c r="I6" i="18"/>
  <c r="K6" i="18"/>
  <c r="B6" i="12"/>
  <c r="B6" i="16"/>
  <c r="B6" i="18"/>
  <c r="K6" i="3" l="1"/>
  <c r="J6" i="23"/>
  <c r="X6" i="3" s="1"/>
  <c r="W6" i="3"/>
  <c r="T6" i="3"/>
  <c r="J6" i="18"/>
  <c r="U6" i="3" s="1"/>
  <c r="Q6" i="3"/>
  <c r="J6" i="16"/>
  <c r="R6" i="3" s="1"/>
  <c r="I6" i="3" l="1"/>
  <c r="H6" i="3"/>
</calcChain>
</file>

<file path=xl/sharedStrings.xml><?xml version="1.0" encoding="utf-8"?>
<sst xmlns="http://schemas.openxmlformats.org/spreadsheetml/2006/main" count="209" uniqueCount="76">
  <si>
    <t>WMA</t>
  </si>
  <si>
    <t>Kategorie: muži</t>
  </si>
  <si>
    <t>č.</t>
  </si>
  <si>
    <t>jméno</t>
  </si>
  <si>
    <t>naroz.</t>
  </si>
  <si>
    <t>oddíl</t>
  </si>
  <si>
    <t>kat.</t>
  </si>
  <si>
    <t>výkon</t>
  </si>
  <si>
    <t>body</t>
  </si>
  <si>
    <t>závod</t>
  </si>
  <si>
    <t>3</t>
  </si>
  <si>
    <t>2</t>
  </si>
  <si>
    <t>1</t>
  </si>
  <si>
    <t>přep</t>
  </si>
  <si>
    <t>přihl</t>
  </si>
  <si>
    <t>skup</t>
  </si>
  <si>
    <t xml:space="preserve">Název závodů: </t>
  </si>
  <si>
    <t>Místo a datum:</t>
  </si>
  <si>
    <t xml:space="preserve">Pořadatel: </t>
  </si>
  <si>
    <t>Název závodů:</t>
  </si>
  <si>
    <t>Body</t>
  </si>
  <si>
    <t>disk</t>
  </si>
  <si>
    <t>oštěp</t>
  </si>
  <si>
    <t>Disciplina: koule</t>
  </si>
  <si>
    <t>koule</t>
  </si>
  <si>
    <t>koule - muži</t>
  </si>
  <si>
    <t>váha</t>
  </si>
  <si>
    <t>4</t>
  </si>
  <si>
    <t>5</t>
  </si>
  <si>
    <t>6</t>
  </si>
  <si>
    <t>přep.</t>
  </si>
  <si>
    <t>Disciplina: disk</t>
  </si>
  <si>
    <t>disk 1</t>
  </si>
  <si>
    <t>disk - muži</t>
  </si>
  <si>
    <t>Disciplina: oštěp</t>
  </si>
  <si>
    <t>oštěp - muži</t>
  </si>
  <si>
    <t xml:space="preserve"> pouze zde je možno zadávat</t>
  </si>
  <si>
    <t>jako kompletní záznam pokusů - list sám pozná nejlepší pokus</t>
  </si>
  <si>
    <t>jen přepis nejlepšího pokusu do některého sloupce</t>
  </si>
  <si>
    <t>jen musíte určit nejlepší výkon individuálně</t>
  </si>
  <si>
    <t>A naopak. Výkon s body se z jednotlivých disciplín propíšou automaticky zpět</t>
  </si>
  <si>
    <t>všude jinde je zamčeno - odemknout heslem "viceboje"</t>
  </si>
  <si>
    <t>kladivo</t>
  </si>
  <si>
    <t>břemeno</t>
  </si>
  <si>
    <t>Disciplina: vrhačský pětiboj</t>
  </si>
  <si>
    <t>pětiboj</t>
  </si>
  <si>
    <t>trojboj</t>
  </si>
  <si>
    <t>kladivo - muži</t>
  </si>
  <si>
    <t>Disciplina: břemeno</t>
  </si>
  <si>
    <t>břemeno - muži</t>
  </si>
  <si>
    <t>Disciplina: kladivo</t>
  </si>
  <si>
    <r>
      <rPr>
        <b/>
        <sz val="10"/>
        <rFont val="Arial CE"/>
        <charset val="238"/>
      </rPr>
      <t>List</t>
    </r>
    <r>
      <rPr>
        <sz val="10"/>
        <rFont val="Arial CE"/>
        <charset val="238"/>
      </rPr>
      <t xml:space="preserve"> "vrhačský pětiboj" slouží jako startovní listina, pouze zde se zadávají účastníci. Do jednotlivých disciplín se propíšou.</t>
    </r>
  </si>
  <si>
    <r>
      <rPr>
        <b/>
        <sz val="10"/>
        <rFont val="Arial CE"/>
        <charset val="238"/>
      </rPr>
      <t>Do</t>
    </r>
    <r>
      <rPr>
        <sz val="10"/>
        <rFont val="Arial CE"/>
        <charset val="238"/>
      </rPr>
      <t xml:space="preserve"> listů jednotlivých disciplín se zadávají POUZE výkony </t>
    </r>
  </si>
  <si>
    <r>
      <rPr>
        <b/>
        <strike/>
        <sz val="10"/>
        <rFont val="Arial CE"/>
        <charset val="238"/>
      </rPr>
      <t>Běhy</t>
    </r>
    <r>
      <rPr>
        <strike/>
        <sz val="10"/>
        <rFont val="Arial CE"/>
        <charset val="238"/>
      </rPr>
      <t xml:space="preserve"> se zadávají pouze časem a větrem ( 100m a překážky )</t>
    </r>
  </si>
  <si>
    <r>
      <rPr>
        <b/>
        <sz val="10"/>
        <rFont val="Arial CE"/>
        <charset val="238"/>
      </rPr>
      <t>Vrhy</t>
    </r>
    <r>
      <rPr>
        <sz val="10"/>
        <rFont val="Arial CE"/>
        <charset val="238"/>
      </rPr>
      <t>, kde je omezený počet pokusů ( dálka), se mohou zadávat 2 způsoby:</t>
    </r>
  </si>
  <si>
    <r>
      <rPr>
        <b/>
        <strike/>
        <sz val="10"/>
        <rFont val="Arial CE"/>
        <charset val="238"/>
      </rPr>
      <t>Skoky</t>
    </r>
    <r>
      <rPr>
        <strike/>
        <sz val="10"/>
        <rFont val="Arial CE"/>
        <charset val="238"/>
      </rPr>
      <t>, kde se nedá určit počet pokusů ( výška,tyč), můžete opět použít jako kompletní zápis (např.xxo) nebo přepis nejlepšího výkonu</t>
    </r>
  </si>
  <si>
    <t>vrhačský pětiboj</t>
  </si>
  <si>
    <t>Klatovy</t>
  </si>
  <si>
    <t>Sosna Václav</t>
  </si>
  <si>
    <t>TJ Písek</t>
  </si>
  <si>
    <t>Boldan Arnošt</t>
  </si>
  <si>
    <t>Atletika Klatovy</t>
  </si>
  <si>
    <t>Hovorka Bohumil</t>
  </si>
  <si>
    <t>FK Drevníky</t>
  </si>
  <si>
    <t>Klečka Jiří</t>
  </si>
  <si>
    <t>Potužák Jaromír</t>
  </si>
  <si>
    <t>TJ Sušice</t>
  </si>
  <si>
    <t>Růženecký Petr</t>
  </si>
  <si>
    <t>ASK Dipoli</t>
  </si>
  <si>
    <t>Pour Miroslav</t>
  </si>
  <si>
    <t>Šafář Eduard</t>
  </si>
  <si>
    <t>Zruč - Senec</t>
  </si>
  <si>
    <t xml:space="preserve">Venas Jan </t>
  </si>
  <si>
    <t>x</t>
  </si>
  <si>
    <t>Kuneš Jaroslav</t>
  </si>
  <si>
    <t>Jiskra Domažlice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</si>
</sst>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 CE"/>
      <family val="2"/>
      <charset val="238"/>
    </font>
    <font>
      <sz val="10"/>
      <color rgb="FFEC22E2"/>
      <name val="Arial CE"/>
      <charset val="238"/>
    </font>
    <font>
      <sz val="10"/>
      <color rgb="FF000000"/>
      <name val="Verdana"/>
      <family val="2"/>
      <charset val="238"/>
    </font>
    <font>
      <sz val="10"/>
      <color rgb="FFFF0000"/>
      <name val="Arial CE"/>
      <charset val="238"/>
    </font>
    <font>
      <sz val="10"/>
      <name val="Arial CE"/>
      <family val="2"/>
      <charset val="238"/>
    </font>
    <font>
      <i/>
      <sz val="10"/>
      <color theme="1"/>
      <name val="Arial CE"/>
      <family val="2"/>
      <charset val="238"/>
    </font>
    <font>
      <b/>
      <sz val="10"/>
      <name val="Arial CE"/>
      <charset val="238"/>
    </font>
    <font>
      <i/>
      <sz val="10"/>
      <name val="Arial CE"/>
      <family val="2"/>
      <charset val="238"/>
    </font>
    <font>
      <sz val="10"/>
      <name val="Verdana"/>
      <family val="2"/>
      <charset val="238"/>
    </font>
    <font>
      <b/>
      <sz val="10"/>
      <color rgb="FFFF0000"/>
      <name val="Arial CE"/>
      <charset val="238"/>
    </font>
    <font>
      <sz val="8"/>
      <name val="Arial CE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i/>
      <sz val="10"/>
      <name val="Arial CE"/>
      <charset val="238"/>
    </font>
    <font>
      <b/>
      <sz val="10"/>
      <color rgb="FFFF0000"/>
      <name val="Arial CE"/>
      <family val="2"/>
      <charset val="238"/>
    </font>
    <font>
      <strike/>
      <sz val="10"/>
      <name val="Arial CE"/>
      <charset val="238"/>
    </font>
    <font>
      <b/>
      <strike/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1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2" fillId="0" borderId="2" xfId="0" applyFont="1" applyBorder="1"/>
    <xf numFmtId="0" fontId="3" fillId="0" borderId="2" xfId="0" applyFont="1" applyBorder="1" applyAlignment="1">
      <alignment horizontal="center"/>
    </xf>
    <xf numFmtId="0" fontId="0" fillId="0" borderId="2" xfId="0" applyBorder="1"/>
    <xf numFmtId="49" fontId="0" fillId="0" borderId="3" xfId="0" applyNumberFormat="1" applyBorder="1"/>
    <xf numFmtId="0" fontId="3" fillId="0" borderId="4" xfId="0" applyFont="1" applyBorder="1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49" fontId="0" fillId="0" borderId="5" xfId="0" applyNumberFormat="1" applyBorder="1"/>
    <xf numFmtId="0" fontId="3" fillId="0" borderId="6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right"/>
    </xf>
    <xf numFmtId="0" fontId="2" fillId="0" borderId="7" xfId="0" applyFont="1" applyBorder="1"/>
    <xf numFmtId="0" fontId="3" fillId="0" borderId="7" xfId="0" applyFont="1" applyBorder="1" applyAlignment="1">
      <alignment horizontal="center"/>
    </xf>
    <xf numFmtId="0" fontId="0" fillId="0" borderId="7" xfId="0" applyBorder="1"/>
    <xf numFmtId="49" fontId="0" fillId="0" borderId="8" xfId="0" applyNumberFormat="1" applyBorder="1"/>
    <xf numFmtId="49" fontId="6" fillId="0" borderId="0" xfId="0" applyNumberFormat="1" applyFont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right"/>
    </xf>
    <xf numFmtId="0" fontId="3" fillId="0" borderId="10" xfId="0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14" fontId="0" fillId="0" borderId="0" xfId="0" applyNumberFormat="1"/>
    <xf numFmtId="0" fontId="3" fillId="0" borderId="12" xfId="0" applyFont="1" applyBorder="1" applyAlignment="1">
      <alignment horizontal="center"/>
    </xf>
    <xf numFmtId="2" fontId="0" fillId="0" borderId="0" xfId="0" applyNumberFormat="1"/>
    <xf numFmtId="0" fontId="2" fillId="0" borderId="0" xfId="0" applyFont="1" applyAlignment="1">
      <alignment horizontal="right"/>
    </xf>
    <xf numFmtId="49" fontId="0" fillId="0" borderId="0" xfId="0" applyNumberFormat="1"/>
    <xf numFmtId="0" fontId="8" fillId="0" borderId="0" xfId="0" applyFont="1" applyAlignment="1">
      <alignment vertical="center" wrapText="1"/>
    </xf>
    <xf numFmtId="14" fontId="8" fillId="0" borderId="0" xfId="0" applyNumberFormat="1" applyFont="1" applyAlignment="1">
      <alignment vertical="center" wrapText="1"/>
    </xf>
    <xf numFmtId="49" fontId="0" fillId="0" borderId="7" xfId="0" applyNumberFormat="1" applyBorder="1"/>
    <xf numFmtId="0" fontId="0" fillId="0" borderId="3" xfId="0" applyBorder="1"/>
    <xf numFmtId="49" fontId="0" fillId="0" borderId="2" xfId="0" applyNumberFormat="1" applyBorder="1"/>
    <xf numFmtId="0" fontId="3" fillId="2" borderId="0" xfId="0" applyFont="1" applyFill="1" applyAlignment="1">
      <alignment horizontal="right"/>
    </xf>
    <xf numFmtId="0" fontId="3" fillId="2" borderId="7" xfId="0" applyFont="1" applyFill="1" applyBorder="1" applyAlignment="1">
      <alignment horizontal="right"/>
    </xf>
    <xf numFmtId="1" fontId="7" fillId="0" borderId="0" xfId="0" applyNumberFormat="1" applyFont="1"/>
    <xf numFmtId="49" fontId="3" fillId="0" borderId="10" xfId="0" applyNumberFormat="1" applyFont="1" applyBorder="1" applyAlignment="1">
      <alignment horizontal="center"/>
    </xf>
    <xf numFmtId="2" fontId="0" fillId="0" borderId="9" xfId="0" applyNumberFormat="1" applyBorder="1"/>
    <xf numFmtId="0" fontId="11" fillId="0" borderId="9" xfId="0" applyFont="1" applyBorder="1" applyAlignment="1">
      <alignment horizontal="right"/>
    </xf>
    <xf numFmtId="0" fontId="5" fillId="0" borderId="0" xfId="0" applyFont="1"/>
    <xf numFmtId="14" fontId="5" fillId="0" borderId="0" xfId="0" applyNumberFormat="1" applyFont="1" applyAlignment="1">
      <alignment horizontal="right"/>
    </xf>
    <xf numFmtId="14" fontId="0" fillId="0" borderId="0" xfId="0" applyNumberFormat="1" applyAlignment="1">
      <alignment horizontal="right"/>
    </xf>
    <xf numFmtId="0" fontId="5" fillId="0" borderId="0" xfId="0" applyFont="1" applyAlignment="1">
      <alignment horizontal="left"/>
    </xf>
    <xf numFmtId="0" fontId="14" fillId="0" borderId="0" xfId="0" applyFont="1" applyAlignment="1">
      <alignment vertical="center" wrapText="1"/>
    </xf>
    <xf numFmtId="14" fontId="14" fillId="0" borderId="0" xfId="0" applyNumberFormat="1" applyFont="1" applyAlignment="1">
      <alignment vertical="center" wrapText="1"/>
    </xf>
    <xf numFmtId="0" fontId="10" fillId="0" borderId="0" xfId="0" applyFont="1"/>
    <xf numFmtId="14" fontId="10" fillId="0" borderId="0" xfId="0" applyNumberFormat="1" applyFont="1"/>
    <xf numFmtId="0" fontId="3" fillId="0" borderId="0" xfId="0" applyFont="1" applyAlignment="1">
      <alignment horizontal="right"/>
    </xf>
    <xf numFmtId="14" fontId="2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2" fontId="3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0" fontId="5" fillId="0" borderId="0" xfId="0" applyFont="1" applyAlignment="1">
      <alignment vertical="center" wrapText="1"/>
    </xf>
    <xf numFmtId="14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49" fontId="6" fillId="0" borderId="12" xfId="0" applyNumberFormat="1" applyFont="1" applyBorder="1" applyAlignment="1">
      <alignment horizontal="center" vertical="center"/>
    </xf>
    <xf numFmtId="49" fontId="0" fillId="0" borderId="9" xfId="0" applyNumberFormat="1" applyBorder="1"/>
    <xf numFmtId="2" fontId="0" fillId="0" borderId="9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1" fontId="12" fillId="0" borderId="16" xfId="0" applyNumberFormat="1" applyFont="1" applyBorder="1" applyAlignment="1">
      <alignment horizontal="center"/>
    </xf>
    <xf numFmtId="1" fontId="12" fillId="0" borderId="17" xfId="0" applyNumberFormat="1" applyFon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3" fillId="0" borderId="9" xfId="0" applyFont="1" applyBorder="1"/>
    <xf numFmtId="0" fontId="0" fillId="0" borderId="9" xfId="0" applyBorder="1"/>
    <xf numFmtId="49" fontId="0" fillId="0" borderId="2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7" xfId="0" applyNumberFormat="1" applyBorder="1" applyAlignment="1">
      <alignment horizontal="center"/>
    </xf>
    <xf numFmtId="49" fontId="3" fillId="0" borderId="0" xfId="0" applyNumberFormat="1" applyFont="1"/>
    <xf numFmtId="0" fontId="12" fillId="0" borderId="14" xfId="0" applyFont="1" applyBorder="1" applyAlignment="1">
      <alignment horizontal="center"/>
    </xf>
    <xf numFmtId="0" fontId="12" fillId="0" borderId="18" xfId="0" applyFont="1" applyBorder="1"/>
    <xf numFmtId="0" fontId="12" fillId="0" borderId="19" xfId="0" applyFont="1" applyBorder="1"/>
    <xf numFmtId="0" fontId="12" fillId="0" borderId="20" xfId="0" applyFont="1" applyBorder="1"/>
    <xf numFmtId="2" fontId="0" fillId="0" borderId="25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1" fontId="0" fillId="0" borderId="29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0" fontId="0" fillId="3" borderId="9" xfId="0" applyFill="1" applyBorder="1"/>
    <xf numFmtId="0" fontId="0" fillId="0" borderId="9" xfId="0" applyBorder="1" applyAlignment="1">
      <alignment horizontal="left"/>
    </xf>
    <xf numFmtId="0" fontId="4" fillId="2" borderId="0" xfId="0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/>
    <xf numFmtId="0" fontId="0" fillId="2" borderId="0" xfId="0" applyFill="1" applyAlignment="1">
      <alignment horizontal="center"/>
    </xf>
    <xf numFmtId="164" fontId="5" fillId="2" borderId="0" xfId="0" applyNumberFormat="1" applyFont="1" applyFill="1"/>
    <xf numFmtId="0" fontId="0" fillId="2" borderId="0" xfId="0" applyFill="1"/>
    <xf numFmtId="14" fontId="0" fillId="0" borderId="9" xfId="0" applyNumberFormat="1" applyBorder="1" applyAlignment="1">
      <alignment horizontal="left"/>
    </xf>
    <xf numFmtId="0" fontId="15" fillId="0" borderId="10" xfId="0" applyFont="1" applyBorder="1" applyAlignment="1">
      <alignment horizontal="center"/>
    </xf>
    <xf numFmtId="49" fontId="6" fillId="0" borderId="9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4" fontId="0" fillId="2" borderId="0" xfId="0" applyNumberFormat="1" applyFill="1"/>
    <xf numFmtId="1" fontId="9" fillId="0" borderId="9" xfId="0" applyNumberFormat="1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2" borderId="9" xfId="0" applyFont="1" applyFill="1" applyBorder="1"/>
    <xf numFmtId="0" fontId="17" fillId="0" borderId="9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14" fontId="3" fillId="0" borderId="9" xfId="0" applyNumberFormat="1" applyFont="1" applyBorder="1" applyAlignment="1">
      <alignment horizontal="left"/>
    </xf>
    <xf numFmtId="2" fontId="3" fillId="0" borderId="9" xfId="0" applyNumberFormat="1" applyFont="1" applyBorder="1" applyAlignment="1">
      <alignment horizontal="center"/>
    </xf>
    <xf numFmtId="0" fontId="13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0" fontId="12" fillId="0" borderId="0" xfId="0" applyFont="1"/>
    <xf numFmtId="49" fontId="3" fillId="2" borderId="9" xfId="0" applyNumberFormat="1" applyFont="1" applyFill="1" applyBorder="1" applyAlignment="1">
      <alignment horizontal="center"/>
    </xf>
    <xf numFmtId="14" fontId="2" fillId="3" borderId="0" xfId="0" applyNumberFormat="1" applyFont="1" applyFill="1" applyProtection="1">
      <protection locked="0"/>
    </xf>
    <xf numFmtId="0" fontId="0" fillId="3" borderId="9" xfId="0" applyFill="1" applyBorder="1" applyProtection="1">
      <protection locked="0"/>
    </xf>
    <xf numFmtId="14" fontId="0" fillId="3" borderId="9" xfId="0" applyNumberFormat="1" applyFill="1" applyBorder="1" applyProtection="1"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6" fillId="3" borderId="9" xfId="0" applyNumberFormat="1" applyFont="1" applyFill="1" applyBorder="1" applyAlignment="1" applyProtection="1">
      <alignment horizontal="center" vertical="center"/>
      <protection locked="0"/>
    </xf>
    <xf numFmtId="49" fontId="3" fillId="3" borderId="9" xfId="0" applyNumberFormat="1" applyFont="1" applyFill="1" applyBorder="1" applyAlignment="1" applyProtection="1">
      <alignment horizontal="center"/>
      <protection locked="0"/>
    </xf>
    <xf numFmtId="0" fontId="12" fillId="0" borderId="18" xfId="0" applyFont="1" applyBorder="1" applyAlignment="1">
      <alignment horizontal="center"/>
    </xf>
    <xf numFmtId="0" fontId="0" fillId="0" borderId="30" xfId="0" applyBorder="1" applyAlignment="1">
      <alignment horizontal="center"/>
    </xf>
    <xf numFmtId="1" fontId="12" fillId="0" borderId="31" xfId="0" applyNumberFormat="1" applyFont="1" applyBorder="1" applyAlignment="1">
      <alignment horizontal="center"/>
    </xf>
    <xf numFmtId="1" fontId="7" fillId="0" borderId="9" xfId="0" applyNumberFormat="1" applyFont="1" applyBorder="1"/>
    <xf numFmtId="0" fontId="10" fillId="0" borderId="9" xfId="0" applyFont="1" applyBorder="1" applyAlignment="1">
      <alignment horizontal="center"/>
    </xf>
    <xf numFmtId="14" fontId="10" fillId="0" borderId="9" xfId="0" applyNumberFormat="1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9" fillId="0" borderId="9" xfId="0" applyFont="1" applyBorder="1"/>
    <xf numFmtId="2" fontId="0" fillId="2" borderId="9" xfId="0" applyNumberFormat="1" applyFill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20" fillId="0" borderId="10" xfId="0" applyFont="1" applyBorder="1" applyAlignment="1">
      <alignment horizontal="center"/>
    </xf>
    <xf numFmtId="2" fontId="0" fillId="3" borderId="12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21" fillId="0" borderId="0" xfId="0" applyFont="1"/>
    <xf numFmtId="0" fontId="0" fillId="3" borderId="2" xfId="0" applyFill="1" applyBorder="1" applyProtection="1">
      <protection locked="0"/>
    </xf>
    <xf numFmtId="0" fontId="0" fillId="3" borderId="0" xfId="0" applyFill="1" applyProtection="1">
      <protection locked="0"/>
    </xf>
    <xf numFmtId="0" fontId="0" fillId="3" borderId="7" xfId="0" applyFill="1" applyBorder="1" applyProtection="1">
      <protection locked="0"/>
    </xf>
    <xf numFmtId="49" fontId="6" fillId="0" borderId="0" xfId="0" applyNumberFormat="1" applyFont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</cellXfs>
  <cellStyles count="2">
    <cellStyle name="Normal 2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6"/>
  <sheetViews>
    <sheetView workbookViewId="0">
      <selection sqref="A1:I18"/>
    </sheetView>
  </sheetViews>
  <sheetFormatPr defaultRowHeight="12.75" x14ac:dyDescent="0.2"/>
  <sheetData>
    <row r="2" spans="1:7" x14ac:dyDescent="0.2">
      <c r="A2" s="97"/>
      <c r="B2" s="122" t="s">
        <v>36</v>
      </c>
      <c r="F2" s="80"/>
      <c r="G2" s="122" t="s">
        <v>41</v>
      </c>
    </row>
    <row r="4" spans="1:7" x14ac:dyDescent="0.2">
      <c r="A4" t="s">
        <v>51</v>
      </c>
    </row>
    <row r="5" spans="1:7" x14ac:dyDescent="0.2">
      <c r="A5" t="s">
        <v>40</v>
      </c>
    </row>
    <row r="7" spans="1:7" x14ac:dyDescent="0.2">
      <c r="A7" t="s">
        <v>52</v>
      </c>
    </row>
    <row r="9" spans="1:7" x14ac:dyDescent="0.2">
      <c r="A9" s="145" t="s">
        <v>53</v>
      </c>
    </row>
    <row r="11" spans="1:7" x14ac:dyDescent="0.2">
      <c r="A11" t="s">
        <v>54</v>
      </c>
    </row>
    <row r="12" spans="1:7" x14ac:dyDescent="0.2">
      <c r="B12" t="s">
        <v>37</v>
      </c>
    </row>
    <row r="13" spans="1:7" x14ac:dyDescent="0.2">
      <c r="B13" t="s">
        <v>38</v>
      </c>
    </row>
    <row r="15" spans="1:7" x14ac:dyDescent="0.2">
      <c r="A15" s="145" t="s">
        <v>55</v>
      </c>
      <c r="B15" s="145"/>
      <c r="C15" s="145"/>
    </row>
    <row r="16" spans="1:7" x14ac:dyDescent="0.2">
      <c r="A16" s="145"/>
      <c r="B16" s="145" t="s">
        <v>39</v>
      </c>
      <c r="C16" s="145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X60"/>
  <sheetViews>
    <sheetView tabSelected="1" workbookViewId="0">
      <pane xSplit="8" ySplit="5" topLeftCell="I6" activePane="bottomRight" state="frozen"/>
      <selection pane="topRight" activeCell="I1" sqref="I1"/>
      <selection pane="bottomLeft" activeCell="A6" sqref="A6"/>
      <selection pane="bottomRight" activeCell="F15" sqref="F15"/>
    </sheetView>
  </sheetViews>
  <sheetFormatPr defaultRowHeight="12.75" x14ac:dyDescent="0.2"/>
  <cols>
    <col min="1" max="1" width="4.5703125" customWidth="1"/>
    <col min="2" max="2" width="6.140625" customWidth="1"/>
    <col min="3" max="3" width="4" customWidth="1"/>
    <col min="4" max="4" width="20.5703125" customWidth="1"/>
    <col min="5" max="5" width="10.28515625" customWidth="1"/>
    <col min="6" max="6" width="21" customWidth="1"/>
    <col min="7" max="7" width="6.5703125" customWidth="1"/>
    <col min="8" max="8" width="9.140625" customWidth="1"/>
    <col min="9" max="9" width="7.7109375" customWidth="1"/>
    <col min="10" max="10" width="6.7109375" customWidth="1"/>
    <col min="11" max="11" width="6" customWidth="1"/>
    <col min="12" max="12" width="6.85546875" customWidth="1"/>
    <col min="13" max="13" width="6.28515625" customWidth="1"/>
    <col min="14" max="14" width="6" customWidth="1"/>
    <col min="15" max="15" width="6.140625" customWidth="1"/>
    <col min="16" max="16" width="6.85546875" customWidth="1"/>
    <col min="17" max="17" width="7.140625" customWidth="1"/>
    <col min="18" max="18" width="6.28515625" customWidth="1"/>
    <col min="19" max="19" width="6" customWidth="1"/>
    <col min="20" max="20" width="6.5703125" customWidth="1"/>
    <col min="21" max="21" width="7.28515625" customWidth="1"/>
    <col min="22" max="22" width="6.140625" customWidth="1"/>
    <col min="24" max="24" width="8.7109375" customWidth="1"/>
    <col min="25" max="25" width="7.140625" customWidth="1"/>
  </cols>
  <sheetData>
    <row r="1" spans="1:24" x14ac:dyDescent="0.2">
      <c r="A1" s="1" t="s">
        <v>16</v>
      </c>
      <c r="B1" s="2"/>
      <c r="C1" s="3"/>
      <c r="D1" s="146" t="s">
        <v>56</v>
      </c>
      <c r="E1" s="4"/>
      <c r="F1" s="4"/>
      <c r="G1" s="5"/>
      <c r="H1" s="2" t="s">
        <v>44</v>
      </c>
      <c r="I1" s="9"/>
      <c r="K1" s="6"/>
      <c r="L1" s="6"/>
      <c r="M1" s="7"/>
    </row>
    <row r="2" spans="1:24" x14ac:dyDescent="0.2">
      <c r="A2" s="8" t="s">
        <v>17</v>
      </c>
      <c r="B2" s="9"/>
      <c r="C2" s="36"/>
      <c r="D2" s="147" t="s">
        <v>57</v>
      </c>
      <c r="E2" s="124">
        <v>45213</v>
      </c>
      <c r="F2" s="10"/>
      <c r="G2" s="11"/>
      <c r="H2" s="9" t="s">
        <v>1</v>
      </c>
      <c r="I2" s="9"/>
      <c r="M2" s="12"/>
    </row>
    <row r="3" spans="1:24" ht="13.5" thickBot="1" x14ac:dyDescent="0.25">
      <c r="A3" s="13" t="s">
        <v>18</v>
      </c>
      <c r="B3" s="14"/>
      <c r="C3" s="37"/>
      <c r="D3" s="148" t="s">
        <v>57</v>
      </c>
      <c r="E3" s="16"/>
      <c r="F3" s="16"/>
      <c r="G3" s="17"/>
      <c r="H3" s="11"/>
      <c r="I3" s="11"/>
      <c r="J3" s="9"/>
      <c r="M3" s="12"/>
    </row>
    <row r="4" spans="1:24" x14ac:dyDescent="0.2">
      <c r="H4" s="85" t="s">
        <v>20</v>
      </c>
      <c r="I4" s="132"/>
      <c r="J4" s="86" t="s">
        <v>42</v>
      </c>
      <c r="K4" s="87"/>
      <c r="L4" s="88"/>
      <c r="M4" s="86" t="s">
        <v>24</v>
      </c>
      <c r="N4" s="87"/>
      <c r="O4" s="88"/>
      <c r="P4" s="86" t="s">
        <v>21</v>
      </c>
      <c r="Q4" s="87"/>
      <c r="R4" s="88"/>
      <c r="S4" s="86" t="s">
        <v>22</v>
      </c>
      <c r="T4" s="87"/>
      <c r="U4" s="88"/>
      <c r="V4" s="86" t="s">
        <v>43</v>
      </c>
      <c r="W4" s="74"/>
      <c r="X4" s="75"/>
    </row>
    <row r="5" spans="1:24" s="61" customFormat="1" ht="13.5" thickBot="1" x14ac:dyDescent="0.25">
      <c r="A5" s="62" t="s">
        <v>2</v>
      </c>
      <c r="B5" s="62"/>
      <c r="C5" s="62"/>
      <c r="D5" s="62" t="s">
        <v>3</v>
      </c>
      <c r="E5" s="62" t="s">
        <v>4</v>
      </c>
      <c r="F5" s="62" t="s">
        <v>5</v>
      </c>
      <c r="G5" s="63" t="s">
        <v>6</v>
      </c>
      <c r="H5" s="70" t="s">
        <v>45</v>
      </c>
      <c r="I5" s="133" t="s">
        <v>46</v>
      </c>
      <c r="J5" s="76" t="s">
        <v>7</v>
      </c>
      <c r="K5" s="77" t="s">
        <v>30</v>
      </c>
      <c r="L5" s="78" t="s">
        <v>8</v>
      </c>
      <c r="M5" s="76" t="s">
        <v>7</v>
      </c>
      <c r="N5" s="77" t="s">
        <v>30</v>
      </c>
      <c r="O5" s="78" t="s">
        <v>8</v>
      </c>
      <c r="P5" s="76" t="s">
        <v>7</v>
      </c>
      <c r="Q5" s="77" t="s">
        <v>30</v>
      </c>
      <c r="R5" s="78" t="s">
        <v>8</v>
      </c>
      <c r="S5" s="76" t="s">
        <v>7</v>
      </c>
      <c r="T5" s="77" t="s">
        <v>30</v>
      </c>
      <c r="U5" s="78" t="s">
        <v>8</v>
      </c>
      <c r="V5" s="76" t="s">
        <v>7</v>
      </c>
      <c r="W5" s="77" t="s">
        <v>30</v>
      </c>
      <c r="X5" s="78" t="s">
        <v>8</v>
      </c>
    </row>
    <row r="6" spans="1:24" x14ac:dyDescent="0.2">
      <c r="A6" s="125"/>
      <c r="B6" s="114" t="str">
        <f>IF(G6="","",IF(G6&lt;60,"M35-59","M60+"))</f>
        <v>M60+</v>
      </c>
      <c r="C6" s="125"/>
      <c r="D6" s="125" t="s">
        <v>58</v>
      </c>
      <c r="E6" s="126">
        <v>17585</v>
      </c>
      <c r="F6" s="125" t="s">
        <v>59</v>
      </c>
      <c r="G6" s="63">
        <f>IF(E6="","",TRUNC(YEARFRAC(E$2,E6,1)))</f>
        <v>75</v>
      </c>
      <c r="H6" s="71">
        <f>IF(SUM(L6,O6,R6,U6,X6)=0,"",SUM(L6,O6,R6,U6,X6))</f>
        <v>3426</v>
      </c>
      <c r="I6" s="134">
        <f>IF(SUM(O6,R6,U6)=0,"",SUM(O6,R6,U6))</f>
        <v>2348</v>
      </c>
      <c r="J6" s="89">
        <f>IF(kladivo!H6="","",kladivo!H6)</f>
        <v>25.26</v>
      </c>
      <c r="K6" s="90">
        <f>IF(kladivo!I6="","",kladivo!I6)</f>
        <v>36.380000000000003</v>
      </c>
      <c r="L6" s="91">
        <f>IF(kladivo!J6="","",kladivo!J6)</f>
        <v>479</v>
      </c>
      <c r="M6" s="64">
        <f>IF(koule!H6="","",koule!H6)</f>
        <v>10.96</v>
      </c>
      <c r="N6" s="73">
        <f>IF(koule!I6="","",koule!I6)</f>
        <v>15.76</v>
      </c>
      <c r="O6" s="64">
        <f>IF(koule!J6="","",koule!J6)</f>
        <v>836</v>
      </c>
      <c r="P6" s="64">
        <f>IF(disk!H6="","",disk!H6)</f>
        <v>38.549999999999997</v>
      </c>
      <c r="Q6" s="73">
        <f>IF(disk!I6="","",disk!I6)</f>
        <v>50.9</v>
      </c>
      <c r="R6" s="64">
        <f>IF(disk!J6="","",disk!J6)</f>
        <v>889</v>
      </c>
      <c r="S6" s="64">
        <f>IF(oštěp!H6="","",oštěp!H6)</f>
        <v>29.53</v>
      </c>
      <c r="T6" s="64">
        <f>IF(oštěp!I6="","",oštěp!I6)</f>
        <v>52.35</v>
      </c>
      <c r="U6" s="64">
        <f>IF(oštěp!J6="","",oštěp!J6)</f>
        <v>623</v>
      </c>
      <c r="V6" s="64">
        <f>IF(břemeno!H6="","",břemeno!H6)</f>
        <v>11.23</v>
      </c>
      <c r="W6" s="64">
        <f>IF(břemeno!I6="","",břemeno!I6)</f>
        <v>12.61</v>
      </c>
      <c r="X6" s="64">
        <f>IF(břemeno!J6="","",břemeno!J6)</f>
        <v>599</v>
      </c>
    </row>
    <row r="7" spans="1:24" x14ac:dyDescent="0.2">
      <c r="A7" s="125"/>
      <c r="B7" s="114" t="str">
        <f t="shared" ref="B7:B60" si="0">IF(G7="","",IF(G7&lt;60,"M35-59","M60+"))</f>
        <v>M60+</v>
      </c>
      <c r="C7" s="125"/>
      <c r="D7" s="125" t="s">
        <v>60</v>
      </c>
      <c r="E7" s="126">
        <v>12621</v>
      </c>
      <c r="F7" s="125" t="s">
        <v>61</v>
      </c>
      <c r="G7" s="63">
        <f>IF(E7="","",TRUNC(YEARFRAC(E$2,E7,1)))</f>
        <v>89</v>
      </c>
      <c r="H7" s="71">
        <f t="shared" ref="H7:H60" si="1">IF(SUM(L7,O7,R7,U7,X7)=0,"",SUM(L7,O7,R7,U7,X7))</f>
        <v>1044</v>
      </c>
      <c r="I7" s="134">
        <f t="shared" ref="I7:I60" si="2">IF(SUM(O7,R7,U7)=0,"",SUM(O7,R7,U7))</f>
        <v>616</v>
      </c>
      <c r="J7" s="92">
        <f>IF(kladivo!H7="","",kladivo!H7)</f>
        <v>11.36</v>
      </c>
      <c r="K7" s="69">
        <f>IF(kladivo!I7="","",kladivo!I7)</f>
        <v>22.150000000000002</v>
      </c>
      <c r="L7" s="93">
        <f>IF(kladivo!J7="","",kladivo!J7)</f>
        <v>250</v>
      </c>
      <c r="M7" s="62">
        <f>IF(koule!H7="","",koule!H7)</f>
        <v>3.47</v>
      </c>
      <c r="N7" s="69">
        <f>IF(koule!I7="","",koule!I7)</f>
        <v>6.05</v>
      </c>
      <c r="O7" s="62">
        <f>IF(koule!J7="","",koule!J7)</f>
        <v>252</v>
      </c>
      <c r="P7" s="62">
        <f>IF(disk!H7="","",disk!H7)</f>
        <v>9.25</v>
      </c>
      <c r="Q7" s="62">
        <f>IF(disk!I7="","",disk!I7)</f>
        <v>18.95</v>
      </c>
      <c r="R7" s="62">
        <f>IF(disk!J7="","",disk!J7)</f>
        <v>252</v>
      </c>
      <c r="S7" s="62">
        <f>IF(oštěp!H7="","",oštěp!H7)</f>
        <v>6.31</v>
      </c>
      <c r="T7" s="62">
        <f>IF(oštěp!I7="","",oštěp!I7)</f>
        <v>16.27</v>
      </c>
      <c r="U7" s="62">
        <f>IF(oštěp!J7="","",oštěp!J7)</f>
        <v>112</v>
      </c>
      <c r="V7" s="62">
        <f>IF(břemeno!H7="","",břemeno!H7)</f>
        <v>3.65</v>
      </c>
      <c r="W7" s="62">
        <f>IF(břemeno!I7="","",břemeno!I7)</f>
        <v>5</v>
      </c>
      <c r="X7" s="62">
        <f>IF(břemeno!J7="","",břemeno!J7)</f>
        <v>178</v>
      </c>
    </row>
    <row r="8" spans="1:24" x14ac:dyDescent="0.2">
      <c r="A8" s="125"/>
      <c r="B8" s="114" t="str">
        <f t="shared" si="0"/>
        <v>M60+</v>
      </c>
      <c r="C8" s="125"/>
      <c r="D8" s="125" t="s">
        <v>62</v>
      </c>
      <c r="E8" s="126">
        <v>19238</v>
      </c>
      <c r="F8" s="125" t="s">
        <v>63</v>
      </c>
      <c r="G8" s="63">
        <f t="shared" ref="G8:G60" si="3">IF(E8="","",TRUNC(YEARFRAC(E$2,E8,1)))</f>
        <v>71</v>
      </c>
      <c r="H8" s="71">
        <f t="shared" si="1"/>
        <v>2419</v>
      </c>
      <c r="I8" s="134">
        <f t="shared" si="2"/>
        <v>1625</v>
      </c>
      <c r="J8" s="92">
        <f>IF(kladivo!H8="","",kladivo!H8)</f>
        <v>21.1</v>
      </c>
      <c r="K8" s="69">
        <f>IF(kladivo!I8="","",kladivo!I8)</f>
        <v>27.59</v>
      </c>
      <c r="L8" s="93">
        <f>IF(kladivo!J8="","",kladivo!J8)</f>
        <v>337</v>
      </c>
      <c r="M8" s="62">
        <f>IF(koule!H8="","",koule!H8)</f>
        <v>9.15</v>
      </c>
      <c r="N8" s="69">
        <f>IF(koule!I8="","",koule!I8)</f>
        <v>12.15</v>
      </c>
      <c r="O8" s="62">
        <f>IF(koule!J8="","",koule!J8)</f>
        <v>616</v>
      </c>
      <c r="P8" s="62">
        <f>IF(disk!H8="","",disk!H8)</f>
        <v>26.27</v>
      </c>
      <c r="Q8" s="62">
        <f>IF(disk!I8="","",disk!I8)</f>
        <v>31.55</v>
      </c>
      <c r="R8" s="62">
        <f>IF(disk!J8="","",disk!J8)</f>
        <v>495</v>
      </c>
      <c r="S8" s="62">
        <f>IF(oštěp!H8="","",oštěp!H8)</f>
        <v>28.16</v>
      </c>
      <c r="T8" s="62">
        <f>IF(oštěp!I8="","",oštěp!I8)</f>
        <v>44.93</v>
      </c>
      <c r="U8" s="62">
        <f>IF(oštěp!J8="","",oštěp!J8)</f>
        <v>514</v>
      </c>
      <c r="V8" s="62">
        <f>IF(břemeno!H8="","",břemeno!H8)</f>
        <v>9.67</v>
      </c>
      <c r="W8" s="62">
        <f>IF(břemeno!I8="","",břemeno!I8)</f>
        <v>10.09</v>
      </c>
      <c r="X8" s="62">
        <f>IF(břemeno!J8="","",břemeno!J8)</f>
        <v>457</v>
      </c>
    </row>
    <row r="9" spans="1:24" x14ac:dyDescent="0.2">
      <c r="A9" s="125"/>
      <c r="B9" s="114" t="str">
        <f t="shared" si="0"/>
        <v>M60+</v>
      </c>
      <c r="C9" s="125"/>
      <c r="D9" s="125" t="s">
        <v>64</v>
      </c>
      <c r="E9" s="126">
        <v>20562</v>
      </c>
      <c r="F9" s="125" t="s">
        <v>61</v>
      </c>
      <c r="G9" s="63">
        <f t="shared" si="3"/>
        <v>67</v>
      </c>
      <c r="H9" s="71">
        <f t="shared" si="1"/>
        <v>2080</v>
      </c>
      <c r="I9" s="134">
        <f t="shared" si="2"/>
        <v>1367</v>
      </c>
      <c r="J9" s="92">
        <f>IF(kladivo!H9="","",kladivo!H9)</f>
        <v>20.77</v>
      </c>
      <c r="K9" s="69">
        <f>IF(kladivo!I9="","",kladivo!I9)</f>
        <v>27.82</v>
      </c>
      <c r="L9" s="93">
        <f>IF(kladivo!J9="","",kladivo!J9)</f>
        <v>341</v>
      </c>
      <c r="M9" s="62">
        <f>IF(koule!H9="","",koule!H9)</f>
        <v>8.32</v>
      </c>
      <c r="N9" s="69">
        <f>IF(koule!I9="","",koule!I9)</f>
        <v>11.47</v>
      </c>
      <c r="O9" s="62">
        <f>IF(koule!J9="","",koule!J9)</f>
        <v>574</v>
      </c>
      <c r="P9" s="62">
        <f>IF(disk!H9="","",disk!H9)</f>
        <v>26.11</v>
      </c>
      <c r="Q9" s="62">
        <f>IF(disk!I9="","",disk!I9)</f>
        <v>28.77</v>
      </c>
      <c r="R9" s="62">
        <f>IF(disk!J9="","",disk!J9)</f>
        <v>440</v>
      </c>
      <c r="S9" s="62">
        <f>IF(oštěp!H9="","",oštěp!H9)</f>
        <v>21.28</v>
      </c>
      <c r="T9" s="62">
        <f>IF(oštěp!I9="","",oštěp!I9)</f>
        <v>33.79</v>
      </c>
      <c r="U9" s="62">
        <f>IF(oštěp!J9="","",oštěp!J9)</f>
        <v>353</v>
      </c>
      <c r="V9" s="62">
        <f>IF(břemeno!H9="","",břemeno!H9)</f>
        <v>7.65</v>
      </c>
      <c r="W9" s="62">
        <f>IF(břemeno!I9="","",břemeno!I9)</f>
        <v>8.56</v>
      </c>
      <c r="X9" s="62">
        <f>IF(břemeno!J9="","",břemeno!J9)</f>
        <v>372</v>
      </c>
    </row>
    <row r="10" spans="1:24" x14ac:dyDescent="0.2">
      <c r="A10" s="125"/>
      <c r="B10" s="114" t="str">
        <f t="shared" si="0"/>
        <v>M60+</v>
      </c>
      <c r="C10" s="125"/>
      <c r="D10" s="125" t="s">
        <v>65</v>
      </c>
      <c r="E10" s="126">
        <v>20623</v>
      </c>
      <c r="F10" s="125" t="s">
        <v>66</v>
      </c>
      <c r="G10" s="63">
        <f t="shared" si="3"/>
        <v>67</v>
      </c>
      <c r="H10" s="71">
        <f t="shared" si="1"/>
        <v>2077</v>
      </c>
      <c r="I10" s="134">
        <f t="shared" si="2"/>
        <v>1240</v>
      </c>
      <c r="J10" s="92">
        <f>IF(kladivo!H10="","",kladivo!H10)</f>
        <v>23.63</v>
      </c>
      <c r="K10" s="69">
        <f>IF(kladivo!I10="","",kladivo!I10)</f>
        <v>31.66</v>
      </c>
      <c r="L10" s="93">
        <f>IF(kladivo!J10="","",kladivo!J10)</f>
        <v>403</v>
      </c>
      <c r="M10" s="62">
        <f>IF(koule!H10="","",koule!H10)</f>
        <v>7.19</v>
      </c>
      <c r="N10" s="69">
        <f>IF(koule!I10="","",koule!I10)</f>
        <v>9.91</v>
      </c>
      <c r="O10" s="62">
        <f>IF(koule!J10="","",koule!J10)</f>
        <v>480</v>
      </c>
      <c r="P10" s="62">
        <f>IF(disk!H10="","",disk!H10)</f>
        <v>28.61</v>
      </c>
      <c r="Q10" s="62">
        <f>IF(disk!I10="","",disk!I10)</f>
        <v>31.53</v>
      </c>
      <c r="R10" s="62">
        <f>IF(disk!J10="","",disk!J10)</f>
        <v>495</v>
      </c>
      <c r="S10" s="62">
        <f>IF(oštěp!H10="","",oštěp!H10)</f>
        <v>17.34</v>
      </c>
      <c r="T10" s="62">
        <f>IF(oštěp!I10="","",oštěp!I10)</f>
        <v>27.53</v>
      </c>
      <c r="U10" s="62">
        <f>IF(oštěp!J10="","",oštěp!J10)</f>
        <v>265</v>
      </c>
      <c r="V10" s="62">
        <f>IF(břemeno!H10="","",břemeno!H10)</f>
        <v>8.65</v>
      </c>
      <c r="W10" s="62">
        <f>IF(břemeno!I10="","",břemeno!I10)</f>
        <v>9.68</v>
      </c>
      <c r="X10" s="62">
        <f>IF(břemeno!J10="","",břemeno!J10)</f>
        <v>434</v>
      </c>
    </row>
    <row r="11" spans="1:24" x14ac:dyDescent="0.2">
      <c r="A11" s="125"/>
      <c r="B11" s="114" t="str">
        <f t="shared" si="0"/>
        <v>M60+</v>
      </c>
      <c r="C11" s="125"/>
      <c r="D11" s="125" t="s">
        <v>67</v>
      </c>
      <c r="E11" s="126">
        <v>21430</v>
      </c>
      <c r="F11" s="125" t="s">
        <v>68</v>
      </c>
      <c r="G11" s="63">
        <f t="shared" si="3"/>
        <v>65</v>
      </c>
      <c r="H11" s="71">
        <f t="shared" si="1"/>
        <v>2309</v>
      </c>
      <c r="I11" s="134">
        <f t="shared" si="2"/>
        <v>1515</v>
      </c>
      <c r="J11" s="92">
        <f>IF(kladivo!H11="","",kladivo!H11)</f>
        <v>23.23</v>
      </c>
      <c r="K11" s="69">
        <f>IF(kladivo!I11="","",kladivo!I11)</f>
        <v>29.88</v>
      </c>
      <c r="L11" s="93">
        <f>IF(kladivo!J11="","",kladivo!J11)</f>
        <v>374</v>
      </c>
      <c r="M11" s="62">
        <f>IF(koule!H11="","",koule!H11)</f>
        <v>8.8000000000000007</v>
      </c>
      <c r="N11" s="69">
        <f>IF(koule!I11="","",koule!I11)</f>
        <v>11.71</v>
      </c>
      <c r="O11" s="62">
        <f>IF(koule!J11="","",koule!J11)</f>
        <v>589</v>
      </c>
      <c r="P11" s="62">
        <f>IF(disk!H11="","",disk!H11)</f>
        <v>28.37</v>
      </c>
      <c r="Q11" s="62">
        <f>IF(disk!I11="","",disk!I11)</f>
        <v>30.04</v>
      </c>
      <c r="R11" s="62">
        <f>IF(disk!J11="","",disk!J11)</f>
        <v>465</v>
      </c>
      <c r="S11" s="62">
        <f>IF(oštěp!H11="","",oštěp!H11)</f>
        <v>27.19</v>
      </c>
      <c r="T11" s="62">
        <f>IF(oštěp!I11="","",oštěp!I11)</f>
        <v>41.28</v>
      </c>
      <c r="U11" s="62">
        <f>IF(oštěp!J11="","",oštěp!J11)</f>
        <v>461</v>
      </c>
      <c r="V11" s="62">
        <f>IF(břemeno!H11="","",břemeno!H11)</f>
        <v>8.68</v>
      </c>
      <c r="W11" s="62">
        <f>IF(břemeno!I11="","",břemeno!I11)</f>
        <v>9.42</v>
      </c>
      <c r="X11" s="62">
        <f>IF(břemeno!J11="","",břemeno!J11)</f>
        <v>420</v>
      </c>
    </row>
    <row r="12" spans="1:24" x14ac:dyDescent="0.2">
      <c r="A12" s="125"/>
      <c r="B12" s="114" t="str">
        <f t="shared" si="0"/>
        <v>M35-59</v>
      </c>
      <c r="C12" s="125"/>
      <c r="D12" s="125" t="s">
        <v>69</v>
      </c>
      <c r="E12" s="126">
        <v>27084</v>
      </c>
      <c r="F12" s="125" t="s">
        <v>61</v>
      </c>
      <c r="G12" s="63">
        <f t="shared" si="3"/>
        <v>49</v>
      </c>
      <c r="H12" s="71">
        <f t="shared" si="1"/>
        <v>1651</v>
      </c>
      <c r="I12" s="134">
        <f t="shared" si="2"/>
        <v>1162</v>
      </c>
      <c r="J12" s="92">
        <f>IF(kladivo!H12="","",kladivo!H12)</f>
        <v>31.26</v>
      </c>
      <c r="K12" s="69">
        <f>IF(kladivo!I12="","",kladivo!I12)</f>
        <v>36.97</v>
      </c>
      <c r="L12" s="93">
        <f>IF(kladivo!J12="","",kladivo!J12)</f>
        <v>489</v>
      </c>
      <c r="M12" s="62">
        <f>IF(koule!H12="","",koule!H12)</f>
        <v>8.5399999999999991</v>
      </c>
      <c r="N12" s="69">
        <f>IF(koule!I12="","",koule!I12)</f>
        <v>10.69</v>
      </c>
      <c r="O12" s="62">
        <f>IF(koule!J12="","",koule!J12)</f>
        <v>527</v>
      </c>
      <c r="P12" s="62">
        <f>IF(disk!H12="","",disk!H12)</f>
        <v>20.81</v>
      </c>
      <c r="Q12" s="62">
        <f>IF(disk!I12="","",disk!I12)</f>
        <v>23.87</v>
      </c>
      <c r="R12" s="62">
        <f>IF(disk!J12="","",disk!J12)</f>
        <v>345</v>
      </c>
      <c r="S12" s="62">
        <f>IF(oštěp!H12="","",oštěp!H12)</f>
        <v>22.7</v>
      </c>
      <c r="T12" s="62">
        <f>IF(oštěp!I12="","",oštěp!I12)</f>
        <v>29.330000000000002</v>
      </c>
      <c r="U12" s="62">
        <f>IF(oštěp!J12="","",oštěp!J12)</f>
        <v>290</v>
      </c>
      <c r="V12" s="62" t="str">
        <f>IF(břemeno!H12="","",břemeno!H12)</f>
        <v/>
      </c>
      <c r="W12" s="62" t="str">
        <f>IF(břemeno!I12="","",břemeno!I12)</f>
        <v/>
      </c>
      <c r="X12" s="62" t="str">
        <f>IF(břemeno!J12="","",břemeno!J12)</f>
        <v/>
      </c>
    </row>
    <row r="13" spans="1:24" x14ac:dyDescent="0.2">
      <c r="A13" s="125"/>
      <c r="B13" s="114" t="str">
        <f t="shared" si="0"/>
        <v>M60+</v>
      </c>
      <c r="C13" s="125"/>
      <c r="D13" s="125" t="s">
        <v>70</v>
      </c>
      <c r="E13" s="126">
        <v>18734</v>
      </c>
      <c r="F13" s="125" t="s">
        <v>71</v>
      </c>
      <c r="G13" s="63">
        <f t="shared" si="3"/>
        <v>72</v>
      </c>
      <c r="H13" s="71">
        <f t="shared" si="1"/>
        <v>1593</v>
      </c>
      <c r="I13" s="134">
        <f t="shared" si="2"/>
        <v>1593</v>
      </c>
      <c r="J13" s="92" t="str">
        <f>IF(kladivo!H13="","",kladivo!H13)</f>
        <v/>
      </c>
      <c r="K13" s="69" t="str">
        <f>IF(kladivo!I13="","",kladivo!I13)</f>
        <v/>
      </c>
      <c r="L13" s="93" t="str">
        <f>IF(kladivo!J13="","",kladivo!J13)</f>
        <v/>
      </c>
      <c r="M13" s="62">
        <f>IF(koule!H13="","",koule!H13)</f>
        <v>9.48</v>
      </c>
      <c r="N13" s="69">
        <f>IF(koule!I13="","",koule!I13)</f>
        <v>12.84</v>
      </c>
      <c r="O13" s="62">
        <f>IF(koule!J13="","",koule!J13)</f>
        <v>657</v>
      </c>
      <c r="P13" s="62">
        <f>IF(disk!H13="","",disk!H13)</f>
        <v>25.27</v>
      </c>
      <c r="Q13" s="62">
        <f>IF(disk!I13="","",disk!I13)</f>
        <v>31.04</v>
      </c>
      <c r="R13" s="62">
        <f>IF(disk!J13="","",disk!J13)</f>
        <v>485</v>
      </c>
      <c r="S13" s="62">
        <f>IF(oštěp!H13="","",oštěp!H13)</f>
        <v>24.83</v>
      </c>
      <c r="T13" s="62">
        <f>IF(oštěp!I13="","",oštěp!I13)</f>
        <v>40.630000000000003</v>
      </c>
      <c r="U13" s="62">
        <f>IF(oštěp!J13="","",oštěp!J13)</f>
        <v>451</v>
      </c>
      <c r="V13" s="62" t="str">
        <f>IF(břemeno!H13="","",břemeno!H13)</f>
        <v/>
      </c>
      <c r="W13" s="62" t="str">
        <f>IF(břemeno!I13="","",břemeno!I13)</f>
        <v/>
      </c>
      <c r="X13" s="62" t="str">
        <f>IF(břemeno!J13="","",břemeno!J13)</f>
        <v/>
      </c>
    </row>
    <row r="14" spans="1:24" x14ac:dyDescent="0.2">
      <c r="A14" s="125"/>
      <c r="B14" s="114" t="str">
        <f t="shared" si="0"/>
        <v>M60+</v>
      </c>
      <c r="C14" s="125"/>
      <c r="D14" s="125" t="s">
        <v>72</v>
      </c>
      <c r="E14" s="126">
        <v>18622</v>
      </c>
      <c r="F14" s="125" t="s">
        <v>71</v>
      </c>
      <c r="G14" s="63">
        <f t="shared" si="3"/>
        <v>72</v>
      </c>
      <c r="H14" s="71">
        <f t="shared" si="1"/>
        <v>753</v>
      </c>
      <c r="I14" s="134">
        <f t="shared" si="2"/>
        <v>753</v>
      </c>
      <c r="J14" s="92" t="str">
        <f>IF(kladivo!H14="","",kladivo!H14)</f>
        <v/>
      </c>
      <c r="K14" s="69" t="str">
        <f>IF(kladivo!I14="","",kladivo!I14)</f>
        <v/>
      </c>
      <c r="L14" s="93" t="str">
        <f>IF(kladivo!J14="","",kladivo!J14)</f>
        <v/>
      </c>
      <c r="M14" s="62" t="str">
        <f>IF(koule!H14="","",koule!H14)</f>
        <v/>
      </c>
      <c r="N14" s="69" t="str">
        <f>IF(koule!I14="","",koule!I14)</f>
        <v/>
      </c>
      <c r="O14" s="62" t="str">
        <f>IF(koule!J14="","",koule!J14)</f>
        <v/>
      </c>
      <c r="P14" s="62">
        <f>IF(disk!H14="","",disk!H14)</f>
        <v>18.29</v>
      </c>
      <c r="Q14" s="62">
        <f>IF(disk!I14="","",disk!I14)</f>
        <v>22.47</v>
      </c>
      <c r="R14" s="62">
        <f>IF(disk!J14="","",disk!J14)</f>
        <v>319</v>
      </c>
      <c r="S14" s="62">
        <f>IF(oštěp!H14="","",oštěp!H14)</f>
        <v>24.08</v>
      </c>
      <c r="T14" s="62">
        <f>IF(oštěp!I14="","",oštěp!I14)</f>
        <v>39.410000000000004</v>
      </c>
      <c r="U14" s="62">
        <f>IF(oštěp!J14="","",oštěp!J14)</f>
        <v>434</v>
      </c>
      <c r="V14" s="62" t="str">
        <f>IF(břemeno!H14="","",břemeno!H14)</f>
        <v/>
      </c>
      <c r="W14" s="62" t="str">
        <f>IF(břemeno!I14="","",břemeno!I14)</f>
        <v/>
      </c>
      <c r="X14" s="62" t="str">
        <f>IF(břemeno!J14="","",břemeno!J14)</f>
        <v/>
      </c>
    </row>
    <row r="15" spans="1:24" x14ac:dyDescent="0.2">
      <c r="A15" s="125"/>
      <c r="B15" s="114" t="str">
        <f t="shared" si="0"/>
        <v>M60+</v>
      </c>
      <c r="C15" s="125"/>
      <c r="D15" s="125" t="s">
        <v>74</v>
      </c>
      <c r="E15" s="126">
        <v>18564</v>
      </c>
      <c r="F15" s="125" t="s">
        <v>75</v>
      </c>
      <c r="G15" s="63">
        <f t="shared" si="3"/>
        <v>72</v>
      </c>
      <c r="H15" s="71">
        <f t="shared" si="1"/>
        <v>1610</v>
      </c>
      <c r="I15" s="134">
        <f t="shared" si="2"/>
        <v>1610</v>
      </c>
      <c r="J15" s="92" t="str">
        <f>IF(kladivo!H15="","",kladivo!H15)</f>
        <v/>
      </c>
      <c r="K15" s="69" t="str">
        <f>IF(kladivo!I15="","",kladivo!I15)</f>
        <v/>
      </c>
      <c r="L15" s="93" t="str">
        <f>IF(kladivo!J15="","",kladivo!J15)</f>
        <v/>
      </c>
      <c r="M15" s="62">
        <f>IF(koule!H15="","",koule!H15)</f>
        <v>9.08</v>
      </c>
      <c r="N15" s="69">
        <f>IF(koule!I15="","",koule!I15)</f>
        <v>12.290000000000001</v>
      </c>
      <c r="O15" s="62">
        <f>IF(koule!J15="","",koule!J15)</f>
        <v>624</v>
      </c>
      <c r="P15" s="62">
        <f>IF(disk!H15="","",disk!H15)</f>
        <v>27.33</v>
      </c>
      <c r="Q15" s="62">
        <f>IF(disk!I15="","",disk!I15)</f>
        <v>33.58</v>
      </c>
      <c r="R15" s="62">
        <f>IF(disk!J15="","",disk!J15)</f>
        <v>535</v>
      </c>
      <c r="S15" s="62">
        <f>IF(oštěp!H15="","",oštěp!H15)</f>
        <v>24.83</v>
      </c>
      <c r="T15" s="62">
        <f>IF(oštěp!I15="","",oštěp!I15)</f>
        <v>40.630000000000003</v>
      </c>
      <c r="U15" s="62">
        <f>IF(oštěp!J15="","",oštěp!J15)</f>
        <v>451</v>
      </c>
      <c r="V15" s="62" t="str">
        <f>IF(břemeno!H15="","",břemeno!H15)</f>
        <v/>
      </c>
      <c r="W15" s="62" t="str">
        <f>IF(břemeno!I15="","",břemeno!I15)</f>
        <v/>
      </c>
      <c r="X15" s="62" t="str">
        <f>IF(břemeno!J15="","",břemeno!J15)</f>
        <v/>
      </c>
    </row>
    <row r="16" spans="1:24" x14ac:dyDescent="0.2">
      <c r="A16" s="125"/>
      <c r="B16" s="114" t="str">
        <f t="shared" si="0"/>
        <v/>
      </c>
      <c r="C16" s="125"/>
      <c r="D16" s="125"/>
      <c r="E16" s="126"/>
      <c r="F16" s="125"/>
      <c r="G16" s="63" t="str">
        <f t="shared" si="3"/>
        <v/>
      </c>
      <c r="H16" s="71" t="str">
        <f t="shared" si="1"/>
        <v/>
      </c>
      <c r="I16" s="134" t="str">
        <f t="shared" si="2"/>
        <v/>
      </c>
      <c r="J16" s="92" t="str">
        <f>IF(kladivo!H16="","",kladivo!H16)</f>
        <v/>
      </c>
      <c r="K16" s="69" t="str">
        <f>IF(kladivo!I16="","",kladivo!I16)</f>
        <v/>
      </c>
      <c r="L16" s="93" t="str">
        <f>IF(kladivo!J16="","",kladivo!J16)</f>
        <v/>
      </c>
      <c r="M16" s="62" t="str">
        <f>IF(koule!H16="","",koule!H16)</f>
        <v/>
      </c>
      <c r="N16" s="69" t="str">
        <f>IF(koule!I16="","",koule!I16)</f>
        <v/>
      </c>
      <c r="O16" s="62" t="str">
        <f>IF(koule!J16="","",koule!J16)</f>
        <v/>
      </c>
      <c r="P16" s="62" t="str">
        <f>IF(disk!H16="","",disk!H16)</f>
        <v/>
      </c>
      <c r="Q16" s="62" t="str">
        <f>IF(disk!I16="","",disk!I16)</f>
        <v/>
      </c>
      <c r="R16" s="62" t="str">
        <f>IF(disk!J16="","",disk!J16)</f>
        <v/>
      </c>
      <c r="S16" s="62" t="str">
        <f>IF(oštěp!H16="","",oštěp!H16)</f>
        <v/>
      </c>
      <c r="T16" s="62" t="str">
        <f>IF(oštěp!I16="","",oštěp!I16)</f>
        <v/>
      </c>
      <c r="U16" s="62" t="str">
        <f>IF(oštěp!J16="","",oštěp!J16)</f>
        <v/>
      </c>
      <c r="V16" s="62" t="str">
        <f>IF(břemeno!H16="","",břemeno!H16)</f>
        <v/>
      </c>
      <c r="W16" s="62" t="str">
        <f>IF(břemeno!I16="","",břemeno!I16)</f>
        <v/>
      </c>
      <c r="X16" s="62" t="str">
        <f>IF(břemeno!J16="","",břemeno!J16)</f>
        <v/>
      </c>
    </row>
    <row r="17" spans="1:24" x14ac:dyDescent="0.2">
      <c r="A17" s="125"/>
      <c r="B17" s="114" t="str">
        <f t="shared" si="0"/>
        <v/>
      </c>
      <c r="C17" s="125"/>
      <c r="D17" s="125"/>
      <c r="E17" s="126"/>
      <c r="F17" s="125"/>
      <c r="G17" s="63" t="str">
        <f t="shared" si="3"/>
        <v/>
      </c>
      <c r="H17" s="71" t="str">
        <f t="shared" si="1"/>
        <v/>
      </c>
      <c r="I17" s="134" t="str">
        <f t="shared" si="2"/>
        <v/>
      </c>
      <c r="J17" s="92" t="str">
        <f>IF(kladivo!H17="","",kladivo!H17)</f>
        <v/>
      </c>
      <c r="K17" s="69" t="str">
        <f>IF(kladivo!I17="","",kladivo!I17)</f>
        <v/>
      </c>
      <c r="L17" s="93" t="str">
        <f>IF(kladivo!J17="","",kladivo!J17)</f>
        <v/>
      </c>
      <c r="M17" s="62" t="str">
        <f>IF(koule!H17="","",koule!H17)</f>
        <v/>
      </c>
      <c r="N17" s="69" t="str">
        <f>IF(koule!I17="","",koule!I17)</f>
        <v/>
      </c>
      <c r="O17" s="62" t="str">
        <f>IF(koule!J17="","",koule!J17)</f>
        <v/>
      </c>
      <c r="P17" s="62" t="str">
        <f>IF(disk!H17="","",disk!H17)</f>
        <v/>
      </c>
      <c r="Q17" s="62" t="str">
        <f>IF(disk!I17="","",disk!I17)</f>
        <v/>
      </c>
      <c r="R17" s="62" t="str">
        <f>IF(disk!J17="","",disk!J17)</f>
        <v/>
      </c>
      <c r="S17" s="62" t="str">
        <f>IF(oštěp!H17="","",oštěp!H17)</f>
        <v/>
      </c>
      <c r="T17" s="62" t="str">
        <f>IF(oštěp!I17="","",oštěp!I17)</f>
        <v/>
      </c>
      <c r="U17" s="62" t="str">
        <f>IF(oštěp!J17="","",oštěp!J17)</f>
        <v/>
      </c>
      <c r="V17" s="62" t="str">
        <f>IF(břemeno!H17="","",břemeno!H17)</f>
        <v/>
      </c>
      <c r="W17" s="62" t="str">
        <f>IF(břemeno!I17="","",břemeno!I17)</f>
        <v/>
      </c>
      <c r="X17" s="62" t="str">
        <f>IF(břemeno!J17="","",břemeno!J17)</f>
        <v/>
      </c>
    </row>
    <row r="18" spans="1:24" x14ac:dyDescent="0.2">
      <c r="A18" s="125"/>
      <c r="B18" s="114" t="str">
        <f t="shared" si="0"/>
        <v/>
      </c>
      <c r="C18" s="125"/>
      <c r="D18" s="125"/>
      <c r="E18" s="126"/>
      <c r="F18" s="125"/>
      <c r="G18" s="63" t="str">
        <f t="shared" si="3"/>
        <v/>
      </c>
      <c r="H18" s="71" t="str">
        <f t="shared" si="1"/>
        <v/>
      </c>
      <c r="I18" s="134" t="str">
        <f t="shared" si="2"/>
        <v/>
      </c>
      <c r="J18" s="92" t="str">
        <f>IF(kladivo!H18="","",kladivo!H18)</f>
        <v/>
      </c>
      <c r="K18" s="69" t="str">
        <f>IF(kladivo!I18="","",kladivo!I18)</f>
        <v/>
      </c>
      <c r="L18" s="93" t="str">
        <f>IF(kladivo!J18="","",kladivo!J18)</f>
        <v/>
      </c>
      <c r="M18" s="62" t="str">
        <f>IF(koule!H18="","",koule!H18)</f>
        <v/>
      </c>
      <c r="N18" s="69" t="str">
        <f>IF(koule!I18="","",koule!I18)</f>
        <v/>
      </c>
      <c r="O18" s="62" t="str">
        <f>IF(koule!J18="","",koule!J18)</f>
        <v/>
      </c>
      <c r="P18" s="62" t="str">
        <f>IF(disk!H18="","",disk!H18)</f>
        <v/>
      </c>
      <c r="Q18" s="62" t="str">
        <f>IF(disk!I18="","",disk!I18)</f>
        <v/>
      </c>
      <c r="R18" s="62" t="str">
        <f>IF(disk!J18="","",disk!J18)</f>
        <v/>
      </c>
      <c r="S18" s="62" t="str">
        <f>IF(oštěp!H18="","",oštěp!H18)</f>
        <v/>
      </c>
      <c r="T18" s="62" t="str">
        <f>IF(oštěp!I18="","",oštěp!I18)</f>
        <v/>
      </c>
      <c r="U18" s="62" t="str">
        <f>IF(oštěp!J18="","",oštěp!J18)</f>
        <v/>
      </c>
      <c r="V18" s="62" t="str">
        <f>IF(břemeno!H18="","",břemeno!H18)</f>
        <v/>
      </c>
      <c r="W18" s="62" t="str">
        <f>IF(břemeno!I18="","",břemeno!I18)</f>
        <v/>
      </c>
      <c r="X18" s="62" t="str">
        <f>IF(břemeno!J18="","",břemeno!J18)</f>
        <v/>
      </c>
    </row>
    <row r="19" spans="1:24" x14ac:dyDescent="0.2">
      <c r="A19" s="125"/>
      <c r="B19" s="114" t="str">
        <f t="shared" si="0"/>
        <v/>
      </c>
      <c r="C19" s="125"/>
      <c r="D19" s="125"/>
      <c r="E19" s="126"/>
      <c r="F19" s="125"/>
      <c r="G19" s="63" t="str">
        <f t="shared" si="3"/>
        <v/>
      </c>
      <c r="H19" s="71" t="str">
        <f t="shared" si="1"/>
        <v/>
      </c>
      <c r="I19" s="134" t="str">
        <f t="shared" si="2"/>
        <v/>
      </c>
      <c r="J19" s="92" t="str">
        <f>IF(kladivo!H19="","",kladivo!H19)</f>
        <v/>
      </c>
      <c r="K19" s="69" t="str">
        <f>IF(kladivo!I19="","",kladivo!I19)</f>
        <v/>
      </c>
      <c r="L19" s="93" t="str">
        <f>IF(kladivo!J19="","",kladivo!J19)</f>
        <v/>
      </c>
      <c r="M19" s="62" t="str">
        <f>IF(koule!H19="","",koule!H19)</f>
        <v/>
      </c>
      <c r="N19" s="69" t="str">
        <f>IF(koule!I19="","",koule!I19)</f>
        <v/>
      </c>
      <c r="O19" s="62" t="str">
        <f>IF(koule!J19="","",koule!J19)</f>
        <v/>
      </c>
      <c r="P19" s="62" t="str">
        <f>IF(disk!H19="","",disk!H19)</f>
        <v/>
      </c>
      <c r="Q19" s="62" t="str">
        <f>IF(disk!I19="","",disk!I19)</f>
        <v/>
      </c>
      <c r="R19" s="62" t="str">
        <f>IF(disk!J19="","",disk!J19)</f>
        <v/>
      </c>
      <c r="S19" s="62" t="str">
        <f>IF(oštěp!H19="","",oštěp!H19)</f>
        <v/>
      </c>
      <c r="T19" s="62" t="str">
        <f>IF(oštěp!I19="","",oštěp!I19)</f>
        <v/>
      </c>
      <c r="U19" s="62" t="str">
        <f>IF(oštěp!J19="","",oštěp!J19)</f>
        <v/>
      </c>
      <c r="V19" s="62" t="str">
        <f>IF(břemeno!H19="","",břemeno!H19)</f>
        <v/>
      </c>
      <c r="W19" s="62" t="str">
        <f>IF(břemeno!I19="","",břemeno!I19)</f>
        <v/>
      </c>
      <c r="X19" s="62" t="str">
        <f>IF(břemeno!J19="","",břemeno!J19)</f>
        <v/>
      </c>
    </row>
    <row r="20" spans="1:24" x14ac:dyDescent="0.2">
      <c r="A20" s="125"/>
      <c r="B20" s="114" t="str">
        <f t="shared" si="0"/>
        <v/>
      </c>
      <c r="C20" s="125"/>
      <c r="D20" s="125"/>
      <c r="E20" s="126"/>
      <c r="F20" s="125"/>
      <c r="G20" s="63" t="str">
        <f t="shared" si="3"/>
        <v/>
      </c>
      <c r="H20" s="71" t="str">
        <f t="shared" si="1"/>
        <v/>
      </c>
      <c r="I20" s="134" t="str">
        <f t="shared" si="2"/>
        <v/>
      </c>
      <c r="J20" s="92" t="str">
        <f>IF(kladivo!H20="","",kladivo!H20)</f>
        <v/>
      </c>
      <c r="K20" s="69" t="str">
        <f>IF(kladivo!I20="","",kladivo!I20)</f>
        <v/>
      </c>
      <c r="L20" s="93" t="str">
        <f>IF(kladivo!J20="","",kladivo!J20)</f>
        <v/>
      </c>
      <c r="M20" s="62" t="str">
        <f>IF(koule!H20="","",koule!H20)</f>
        <v/>
      </c>
      <c r="N20" s="69" t="str">
        <f>IF(koule!I20="","",koule!I20)</f>
        <v/>
      </c>
      <c r="O20" s="62" t="str">
        <f>IF(koule!J20="","",koule!J20)</f>
        <v/>
      </c>
      <c r="P20" s="62" t="str">
        <f>IF(disk!H20="","",disk!H20)</f>
        <v/>
      </c>
      <c r="Q20" s="62" t="str">
        <f>IF(disk!I20="","",disk!I20)</f>
        <v/>
      </c>
      <c r="R20" s="62" t="str">
        <f>IF(disk!J20="","",disk!J20)</f>
        <v/>
      </c>
      <c r="S20" s="62" t="str">
        <f>IF(oštěp!H20="","",oštěp!H20)</f>
        <v/>
      </c>
      <c r="T20" s="62" t="str">
        <f>IF(oštěp!I20="","",oštěp!I20)</f>
        <v/>
      </c>
      <c r="U20" s="62" t="str">
        <f>IF(oštěp!J20="","",oštěp!J20)</f>
        <v/>
      </c>
      <c r="V20" s="62" t="str">
        <f>IF(břemeno!H20="","",břemeno!H20)</f>
        <v/>
      </c>
      <c r="W20" s="62" t="str">
        <f>IF(břemeno!I20="","",břemeno!I20)</f>
        <v/>
      </c>
      <c r="X20" s="62" t="str">
        <f>IF(břemeno!J20="","",břemeno!J20)</f>
        <v/>
      </c>
    </row>
    <row r="21" spans="1:24" x14ac:dyDescent="0.2">
      <c r="A21" s="125"/>
      <c r="B21" s="114" t="str">
        <f t="shared" si="0"/>
        <v/>
      </c>
      <c r="C21" s="125"/>
      <c r="D21" s="125"/>
      <c r="E21" s="126"/>
      <c r="F21" s="125"/>
      <c r="G21" s="63" t="str">
        <f t="shared" si="3"/>
        <v/>
      </c>
      <c r="H21" s="71" t="str">
        <f t="shared" si="1"/>
        <v/>
      </c>
      <c r="I21" s="134" t="str">
        <f t="shared" si="2"/>
        <v/>
      </c>
      <c r="J21" s="92" t="str">
        <f>IF(kladivo!H21="","",kladivo!H21)</f>
        <v/>
      </c>
      <c r="K21" s="69" t="str">
        <f>IF(kladivo!I21="","",kladivo!I21)</f>
        <v/>
      </c>
      <c r="L21" s="93" t="str">
        <f>IF(kladivo!J21="","",kladivo!J21)</f>
        <v/>
      </c>
      <c r="M21" s="62" t="str">
        <f>IF(koule!H21="","",koule!H21)</f>
        <v/>
      </c>
      <c r="N21" s="69" t="str">
        <f>IF(koule!I21="","",koule!I21)</f>
        <v/>
      </c>
      <c r="O21" s="62" t="str">
        <f>IF(koule!J21="","",koule!J21)</f>
        <v/>
      </c>
      <c r="P21" s="62" t="str">
        <f>IF(disk!H21="","",disk!H21)</f>
        <v/>
      </c>
      <c r="Q21" s="62" t="str">
        <f>IF(disk!I21="","",disk!I21)</f>
        <v/>
      </c>
      <c r="R21" s="62" t="str">
        <f>IF(disk!J21="","",disk!J21)</f>
        <v/>
      </c>
      <c r="S21" s="62" t="str">
        <f>IF(oštěp!H21="","",oštěp!H21)</f>
        <v/>
      </c>
      <c r="T21" s="62" t="str">
        <f>IF(oštěp!I21="","",oštěp!I21)</f>
        <v/>
      </c>
      <c r="U21" s="62" t="str">
        <f>IF(oštěp!J21="","",oštěp!J21)</f>
        <v/>
      </c>
      <c r="V21" s="62" t="str">
        <f>IF(břemeno!H21="","",břemeno!H21)</f>
        <v/>
      </c>
      <c r="W21" s="62" t="str">
        <f>IF(břemeno!I21="","",břemeno!I21)</f>
        <v/>
      </c>
      <c r="X21" s="62" t="str">
        <f>IF(břemeno!J21="","",břemeno!J21)</f>
        <v/>
      </c>
    </row>
    <row r="22" spans="1:24" x14ac:dyDescent="0.2">
      <c r="A22" s="125"/>
      <c r="B22" s="114" t="str">
        <f t="shared" si="0"/>
        <v/>
      </c>
      <c r="C22" s="125"/>
      <c r="D22" s="125"/>
      <c r="E22" s="126"/>
      <c r="F22" s="125"/>
      <c r="G22" s="63" t="str">
        <f t="shared" si="3"/>
        <v/>
      </c>
      <c r="H22" s="71" t="str">
        <f t="shared" si="1"/>
        <v/>
      </c>
      <c r="I22" s="134" t="str">
        <f t="shared" si="2"/>
        <v/>
      </c>
      <c r="J22" s="92" t="str">
        <f>IF(kladivo!H22="","",kladivo!H22)</f>
        <v/>
      </c>
      <c r="K22" s="69" t="str">
        <f>IF(kladivo!I22="","",kladivo!I22)</f>
        <v/>
      </c>
      <c r="L22" s="93" t="str">
        <f>IF(kladivo!J22="","",kladivo!J22)</f>
        <v/>
      </c>
      <c r="M22" s="62" t="str">
        <f>IF(koule!H22="","",koule!H22)</f>
        <v/>
      </c>
      <c r="N22" s="69" t="str">
        <f>IF(koule!I22="","",koule!I22)</f>
        <v/>
      </c>
      <c r="O22" s="62" t="str">
        <f>IF(koule!J22="","",koule!J22)</f>
        <v/>
      </c>
      <c r="P22" s="62" t="str">
        <f>IF(disk!H22="","",disk!H22)</f>
        <v/>
      </c>
      <c r="Q22" s="62" t="str">
        <f>IF(disk!I22="","",disk!I22)</f>
        <v/>
      </c>
      <c r="R22" s="62" t="str">
        <f>IF(disk!J22="","",disk!J22)</f>
        <v/>
      </c>
      <c r="S22" s="62" t="str">
        <f>IF(oštěp!H22="","",oštěp!H22)</f>
        <v/>
      </c>
      <c r="T22" s="62" t="str">
        <f>IF(oštěp!I22="","",oštěp!I22)</f>
        <v/>
      </c>
      <c r="U22" s="62" t="str">
        <f>IF(oštěp!J22="","",oštěp!J22)</f>
        <v/>
      </c>
      <c r="V22" s="62" t="str">
        <f>IF(břemeno!H22="","",břemeno!H22)</f>
        <v/>
      </c>
      <c r="W22" s="62" t="str">
        <f>IF(břemeno!I22="","",břemeno!I22)</f>
        <v/>
      </c>
      <c r="X22" s="62" t="str">
        <f>IF(břemeno!J22="","",břemeno!J22)</f>
        <v/>
      </c>
    </row>
    <row r="23" spans="1:24" x14ac:dyDescent="0.2">
      <c r="A23" s="125"/>
      <c r="B23" s="114" t="str">
        <f t="shared" si="0"/>
        <v/>
      </c>
      <c r="C23" s="125"/>
      <c r="D23" s="125"/>
      <c r="E23" s="126"/>
      <c r="F23" s="125"/>
      <c r="G23" s="63" t="str">
        <f t="shared" si="3"/>
        <v/>
      </c>
      <c r="H23" s="71" t="str">
        <f t="shared" si="1"/>
        <v/>
      </c>
      <c r="I23" s="134" t="str">
        <f t="shared" si="2"/>
        <v/>
      </c>
      <c r="J23" s="92" t="str">
        <f>IF(kladivo!H23="","",kladivo!H23)</f>
        <v/>
      </c>
      <c r="K23" s="69" t="str">
        <f>IF(kladivo!I23="","",kladivo!I23)</f>
        <v/>
      </c>
      <c r="L23" s="93" t="str">
        <f>IF(kladivo!J23="","",kladivo!J23)</f>
        <v/>
      </c>
      <c r="M23" s="62" t="str">
        <f>IF(koule!H23="","",koule!H23)</f>
        <v/>
      </c>
      <c r="N23" s="69" t="str">
        <f>IF(koule!I23="","",koule!I23)</f>
        <v/>
      </c>
      <c r="O23" s="62" t="str">
        <f>IF(koule!J23="","",koule!J23)</f>
        <v/>
      </c>
      <c r="P23" s="62" t="str">
        <f>IF(disk!H23="","",disk!H23)</f>
        <v/>
      </c>
      <c r="Q23" s="62" t="str">
        <f>IF(disk!I23="","",disk!I23)</f>
        <v/>
      </c>
      <c r="R23" s="62" t="str">
        <f>IF(disk!J23="","",disk!J23)</f>
        <v/>
      </c>
      <c r="S23" s="62" t="str">
        <f>IF(oštěp!H23="","",oštěp!H23)</f>
        <v/>
      </c>
      <c r="T23" s="62" t="str">
        <f>IF(oštěp!I23="","",oštěp!I23)</f>
        <v/>
      </c>
      <c r="U23" s="62" t="str">
        <f>IF(oštěp!J23="","",oštěp!J23)</f>
        <v/>
      </c>
      <c r="V23" s="62" t="str">
        <f>IF(břemeno!H23="","",břemeno!H23)</f>
        <v/>
      </c>
      <c r="W23" s="62" t="str">
        <f>IF(břemeno!I23="","",břemeno!I23)</f>
        <v/>
      </c>
      <c r="X23" s="62" t="str">
        <f>IF(břemeno!J23="","",břemeno!J23)</f>
        <v/>
      </c>
    </row>
    <row r="24" spans="1:24" x14ac:dyDescent="0.2">
      <c r="A24" s="125"/>
      <c r="B24" s="114" t="str">
        <f t="shared" si="0"/>
        <v/>
      </c>
      <c r="C24" s="125"/>
      <c r="D24" s="125"/>
      <c r="E24" s="126"/>
      <c r="F24" s="125"/>
      <c r="G24" s="63" t="str">
        <f t="shared" si="3"/>
        <v/>
      </c>
      <c r="H24" s="71" t="str">
        <f t="shared" si="1"/>
        <v/>
      </c>
      <c r="I24" s="134" t="str">
        <f t="shared" si="2"/>
        <v/>
      </c>
      <c r="J24" s="92" t="str">
        <f>IF(kladivo!H24="","",kladivo!H24)</f>
        <v/>
      </c>
      <c r="K24" s="69" t="str">
        <f>IF(kladivo!I24="","",kladivo!I24)</f>
        <v/>
      </c>
      <c r="L24" s="93" t="str">
        <f>IF(kladivo!J24="","",kladivo!J24)</f>
        <v/>
      </c>
      <c r="M24" s="62" t="str">
        <f>IF(koule!H24="","",koule!H24)</f>
        <v/>
      </c>
      <c r="N24" s="69" t="str">
        <f>IF(koule!I24="","",koule!I24)</f>
        <v/>
      </c>
      <c r="O24" s="62" t="str">
        <f>IF(koule!J24="","",koule!J24)</f>
        <v/>
      </c>
      <c r="P24" s="62" t="str">
        <f>IF(disk!H24="","",disk!H24)</f>
        <v/>
      </c>
      <c r="Q24" s="62" t="str">
        <f>IF(disk!I24="","",disk!I24)</f>
        <v/>
      </c>
      <c r="R24" s="62" t="str">
        <f>IF(disk!J24="","",disk!J24)</f>
        <v/>
      </c>
      <c r="S24" s="62" t="str">
        <f>IF(oštěp!H24="","",oštěp!H24)</f>
        <v/>
      </c>
      <c r="T24" s="62" t="str">
        <f>IF(oštěp!I24="","",oštěp!I24)</f>
        <v/>
      </c>
      <c r="U24" s="62" t="str">
        <f>IF(oštěp!J24="","",oštěp!J24)</f>
        <v/>
      </c>
      <c r="V24" s="62" t="str">
        <f>IF(břemeno!H24="","",břemeno!H24)</f>
        <v/>
      </c>
      <c r="W24" s="62" t="str">
        <f>IF(břemeno!I24="","",břemeno!I24)</f>
        <v/>
      </c>
      <c r="X24" s="62" t="str">
        <f>IF(břemeno!J24="","",břemeno!J24)</f>
        <v/>
      </c>
    </row>
    <row r="25" spans="1:24" x14ac:dyDescent="0.2">
      <c r="A25" s="125"/>
      <c r="B25" s="114" t="str">
        <f t="shared" si="0"/>
        <v/>
      </c>
      <c r="C25" s="125"/>
      <c r="D25" s="125"/>
      <c r="E25" s="126"/>
      <c r="F25" s="125"/>
      <c r="G25" s="63" t="str">
        <f t="shared" si="3"/>
        <v/>
      </c>
      <c r="H25" s="71" t="str">
        <f t="shared" si="1"/>
        <v/>
      </c>
      <c r="I25" s="134" t="str">
        <f t="shared" si="2"/>
        <v/>
      </c>
      <c r="J25" s="92" t="str">
        <f>IF(kladivo!H25="","",kladivo!H25)</f>
        <v/>
      </c>
      <c r="K25" s="69" t="str">
        <f>IF(kladivo!I25="","",kladivo!I25)</f>
        <v/>
      </c>
      <c r="L25" s="93" t="str">
        <f>IF(kladivo!J25="","",kladivo!J25)</f>
        <v/>
      </c>
      <c r="M25" s="62" t="str">
        <f>IF(koule!H25="","",koule!H25)</f>
        <v/>
      </c>
      <c r="N25" s="69" t="str">
        <f>IF(koule!I25="","",koule!I25)</f>
        <v/>
      </c>
      <c r="O25" s="62" t="str">
        <f>IF(koule!J25="","",koule!J25)</f>
        <v/>
      </c>
      <c r="P25" s="62" t="str">
        <f>IF(disk!H25="","",disk!H25)</f>
        <v/>
      </c>
      <c r="Q25" s="62" t="str">
        <f>IF(disk!I25="","",disk!I25)</f>
        <v/>
      </c>
      <c r="R25" s="62" t="str">
        <f>IF(disk!J25="","",disk!J25)</f>
        <v/>
      </c>
      <c r="S25" s="62" t="str">
        <f>IF(oštěp!H25="","",oštěp!H25)</f>
        <v/>
      </c>
      <c r="T25" s="62" t="str">
        <f>IF(oštěp!I25="","",oštěp!I25)</f>
        <v/>
      </c>
      <c r="U25" s="62" t="str">
        <f>IF(oštěp!J25="","",oštěp!J25)</f>
        <v/>
      </c>
      <c r="V25" s="62" t="str">
        <f>IF(břemeno!H25="","",břemeno!H25)</f>
        <v/>
      </c>
      <c r="W25" s="62" t="str">
        <f>IF(břemeno!I25="","",břemeno!I25)</f>
        <v/>
      </c>
      <c r="X25" s="62" t="str">
        <f>IF(břemeno!J25="","",břemeno!J25)</f>
        <v/>
      </c>
    </row>
    <row r="26" spans="1:24" x14ac:dyDescent="0.2">
      <c r="A26" s="125"/>
      <c r="B26" s="114" t="str">
        <f t="shared" si="0"/>
        <v/>
      </c>
      <c r="C26" s="125"/>
      <c r="D26" s="125"/>
      <c r="E26" s="126"/>
      <c r="F26" s="125"/>
      <c r="G26" s="63" t="str">
        <f t="shared" si="3"/>
        <v/>
      </c>
      <c r="H26" s="71" t="str">
        <f t="shared" si="1"/>
        <v/>
      </c>
      <c r="I26" s="134" t="str">
        <f t="shared" si="2"/>
        <v/>
      </c>
      <c r="J26" s="92" t="str">
        <f>IF(kladivo!H26="","",kladivo!H26)</f>
        <v/>
      </c>
      <c r="K26" s="69" t="str">
        <f>IF(kladivo!I26="","",kladivo!I26)</f>
        <v/>
      </c>
      <c r="L26" s="93" t="str">
        <f>IF(kladivo!J26="","",kladivo!J26)</f>
        <v/>
      </c>
      <c r="M26" s="62" t="str">
        <f>IF(koule!H26="","",koule!H26)</f>
        <v/>
      </c>
      <c r="N26" s="69" t="str">
        <f>IF(koule!I26="","",koule!I26)</f>
        <v/>
      </c>
      <c r="O26" s="62" t="str">
        <f>IF(koule!J26="","",koule!J26)</f>
        <v/>
      </c>
      <c r="P26" s="62" t="str">
        <f>IF(disk!H26="","",disk!H26)</f>
        <v/>
      </c>
      <c r="Q26" s="62" t="str">
        <f>IF(disk!I26="","",disk!I26)</f>
        <v/>
      </c>
      <c r="R26" s="62" t="str">
        <f>IF(disk!J26="","",disk!J26)</f>
        <v/>
      </c>
      <c r="S26" s="62" t="str">
        <f>IF(oštěp!H26="","",oštěp!H26)</f>
        <v/>
      </c>
      <c r="T26" s="62" t="str">
        <f>IF(oštěp!I26="","",oštěp!I26)</f>
        <v/>
      </c>
      <c r="U26" s="62" t="str">
        <f>IF(oštěp!J26="","",oštěp!J26)</f>
        <v/>
      </c>
      <c r="V26" s="62" t="str">
        <f>IF(břemeno!H26="","",břemeno!H26)</f>
        <v/>
      </c>
      <c r="W26" s="62" t="str">
        <f>IF(břemeno!I26="","",břemeno!I26)</f>
        <v/>
      </c>
      <c r="X26" s="62" t="str">
        <f>IF(břemeno!J26="","",břemeno!J26)</f>
        <v/>
      </c>
    </row>
    <row r="27" spans="1:24" x14ac:dyDescent="0.2">
      <c r="A27" s="125"/>
      <c r="B27" s="114" t="str">
        <f t="shared" si="0"/>
        <v/>
      </c>
      <c r="C27" s="125"/>
      <c r="D27" s="125"/>
      <c r="E27" s="126"/>
      <c r="F27" s="125"/>
      <c r="G27" s="63" t="str">
        <f t="shared" si="3"/>
        <v/>
      </c>
      <c r="H27" s="71" t="str">
        <f t="shared" si="1"/>
        <v/>
      </c>
      <c r="I27" s="134" t="str">
        <f t="shared" si="2"/>
        <v/>
      </c>
      <c r="J27" s="92" t="str">
        <f>IF(kladivo!H27="","",kladivo!H27)</f>
        <v/>
      </c>
      <c r="K27" s="69" t="str">
        <f>IF(kladivo!I27="","",kladivo!I27)</f>
        <v/>
      </c>
      <c r="L27" s="93" t="str">
        <f>IF(kladivo!J27="","",kladivo!J27)</f>
        <v/>
      </c>
      <c r="M27" s="62" t="str">
        <f>IF(koule!H27="","",koule!H27)</f>
        <v/>
      </c>
      <c r="N27" s="69" t="str">
        <f>IF(koule!I27="","",koule!I27)</f>
        <v/>
      </c>
      <c r="O27" s="62" t="str">
        <f>IF(koule!J27="","",koule!J27)</f>
        <v/>
      </c>
      <c r="P27" s="62" t="str">
        <f>IF(disk!H27="","",disk!H27)</f>
        <v/>
      </c>
      <c r="Q27" s="62" t="str">
        <f>IF(disk!I27="","",disk!I27)</f>
        <v/>
      </c>
      <c r="R27" s="62" t="str">
        <f>IF(disk!J27="","",disk!J27)</f>
        <v/>
      </c>
      <c r="S27" s="62" t="str">
        <f>IF(oštěp!H27="","",oštěp!H27)</f>
        <v/>
      </c>
      <c r="T27" s="62" t="str">
        <f>IF(oštěp!I27="","",oštěp!I27)</f>
        <v/>
      </c>
      <c r="U27" s="62" t="str">
        <f>IF(oštěp!J27="","",oštěp!J27)</f>
        <v/>
      </c>
      <c r="V27" s="62" t="str">
        <f>IF(břemeno!H27="","",břemeno!H27)</f>
        <v/>
      </c>
      <c r="W27" s="62" t="str">
        <f>IF(břemeno!I27="","",břemeno!I27)</f>
        <v/>
      </c>
      <c r="X27" s="62" t="str">
        <f>IF(břemeno!J27="","",břemeno!J27)</f>
        <v/>
      </c>
    </row>
    <row r="28" spans="1:24" x14ac:dyDescent="0.2">
      <c r="A28" s="125"/>
      <c r="B28" s="114" t="str">
        <f t="shared" si="0"/>
        <v/>
      </c>
      <c r="C28" s="125"/>
      <c r="D28" s="125"/>
      <c r="E28" s="126"/>
      <c r="F28" s="125"/>
      <c r="G28" s="63" t="str">
        <f t="shared" si="3"/>
        <v/>
      </c>
      <c r="H28" s="71" t="str">
        <f t="shared" si="1"/>
        <v/>
      </c>
      <c r="I28" s="134" t="str">
        <f t="shared" si="2"/>
        <v/>
      </c>
      <c r="J28" s="92" t="str">
        <f>IF(kladivo!H28="","",kladivo!H28)</f>
        <v/>
      </c>
      <c r="K28" s="69" t="str">
        <f>IF(kladivo!I28="","",kladivo!I28)</f>
        <v/>
      </c>
      <c r="L28" s="93" t="str">
        <f>IF(kladivo!J28="","",kladivo!J28)</f>
        <v/>
      </c>
      <c r="M28" s="62" t="str">
        <f>IF(koule!H28="","",koule!H28)</f>
        <v/>
      </c>
      <c r="N28" s="69" t="str">
        <f>IF(koule!I28="","",koule!I28)</f>
        <v/>
      </c>
      <c r="O28" s="62" t="str">
        <f>IF(koule!J28="","",koule!J28)</f>
        <v/>
      </c>
      <c r="P28" s="62" t="str">
        <f>IF(disk!H28="","",disk!H28)</f>
        <v/>
      </c>
      <c r="Q28" s="62" t="str">
        <f>IF(disk!I28="","",disk!I28)</f>
        <v/>
      </c>
      <c r="R28" s="62" t="str">
        <f>IF(disk!J28="","",disk!J28)</f>
        <v/>
      </c>
      <c r="S28" s="62" t="str">
        <f>IF(oštěp!H28="","",oštěp!H28)</f>
        <v/>
      </c>
      <c r="T28" s="62" t="str">
        <f>IF(oštěp!I28="","",oštěp!I28)</f>
        <v/>
      </c>
      <c r="U28" s="62" t="str">
        <f>IF(oštěp!J28="","",oštěp!J28)</f>
        <v/>
      </c>
      <c r="V28" s="62" t="str">
        <f>IF(břemeno!H28="","",břemeno!H28)</f>
        <v/>
      </c>
      <c r="W28" s="62" t="str">
        <f>IF(břemeno!I28="","",břemeno!I28)</f>
        <v/>
      </c>
      <c r="X28" s="62" t="str">
        <f>IF(břemeno!J28="","",břemeno!J28)</f>
        <v/>
      </c>
    </row>
    <row r="29" spans="1:24" x14ac:dyDescent="0.2">
      <c r="A29" s="125"/>
      <c r="B29" s="114" t="str">
        <f t="shared" si="0"/>
        <v/>
      </c>
      <c r="C29" s="125"/>
      <c r="D29" s="125"/>
      <c r="E29" s="126"/>
      <c r="F29" s="125"/>
      <c r="G29" s="63" t="str">
        <f t="shared" si="3"/>
        <v/>
      </c>
      <c r="H29" s="71" t="str">
        <f t="shared" si="1"/>
        <v/>
      </c>
      <c r="I29" s="134" t="str">
        <f t="shared" si="2"/>
        <v/>
      </c>
      <c r="J29" s="92" t="str">
        <f>IF(kladivo!H29="","",kladivo!H29)</f>
        <v/>
      </c>
      <c r="K29" s="69" t="str">
        <f>IF(kladivo!I29="","",kladivo!I29)</f>
        <v/>
      </c>
      <c r="L29" s="93" t="str">
        <f>IF(kladivo!J29="","",kladivo!J29)</f>
        <v/>
      </c>
      <c r="M29" s="62" t="str">
        <f>IF(koule!H29="","",koule!H29)</f>
        <v/>
      </c>
      <c r="N29" s="69" t="str">
        <f>IF(koule!I29="","",koule!I29)</f>
        <v/>
      </c>
      <c r="O29" s="62" t="str">
        <f>IF(koule!J29="","",koule!J29)</f>
        <v/>
      </c>
      <c r="P29" s="62" t="str">
        <f>IF(disk!H29="","",disk!H29)</f>
        <v/>
      </c>
      <c r="Q29" s="62" t="str">
        <f>IF(disk!I29="","",disk!I29)</f>
        <v/>
      </c>
      <c r="R29" s="62" t="str">
        <f>IF(disk!J29="","",disk!J29)</f>
        <v/>
      </c>
      <c r="S29" s="62" t="str">
        <f>IF(oštěp!H29="","",oštěp!H29)</f>
        <v/>
      </c>
      <c r="T29" s="62" t="str">
        <f>IF(oštěp!I29="","",oštěp!I29)</f>
        <v/>
      </c>
      <c r="U29" s="62" t="str">
        <f>IF(oštěp!J29="","",oštěp!J29)</f>
        <v/>
      </c>
      <c r="V29" s="62" t="str">
        <f>IF(břemeno!H29="","",břemeno!H29)</f>
        <v/>
      </c>
      <c r="W29" s="62" t="str">
        <f>IF(břemeno!I29="","",břemeno!I29)</f>
        <v/>
      </c>
      <c r="X29" s="62" t="str">
        <f>IF(břemeno!J29="","",břemeno!J29)</f>
        <v/>
      </c>
    </row>
    <row r="30" spans="1:24" x14ac:dyDescent="0.2">
      <c r="A30" s="125"/>
      <c r="B30" s="114" t="str">
        <f t="shared" si="0"/>
        <v/>
      </c>
      <c r="C30" s="125"/>
      <c r="D30" s="125"/>
      <c r="E30" s="126"/>
      <c r="F30" s="125"/>
      <c r="G30" s="63" t="str">
        <f t="shared" si="3"/>
        <v/>
      </c>
      <c r="H30" s="71" t="str">
        <f t="shared" si="1"/>
        <v/>
      </c>
      <c r="I30" s="134" t="str">
        <f t="shared" si="2"/>
        <v/>
      </c>
      <c r="J30" s="92" t="str">
        <f>IF(kladivo!H30="","",kladivo!H30)</f>
        <v/>
      </c>
      <c r="K30" s="69" t="str">
        <f>IF(kladivo!I30="","",kladivo!I30)</f>
        <v/>
      </c>
      <c r="L30" s="93" t="str">
        <f>IF(kladivo!J30="","",kladivo!J30)</f>
        <v/>
      </c>
      <c r="M30" s="62" t="str">
        <f>IF(koule!H30="","",koule!H30)</f>
        <v/>
      </c>
      <c r="N30" s="69" t="str">
        <f>IF(koule!I30="","",koule!I30)</f>
        <v/>
      </c>
      <c r="O30" s="62" t="str">
        <f>IF(koule!J30="","",koule!J30)</f>
        <v/>
      </c>
      <c r="P30" s="62" t="str">
        <f>IF(disk!H30="","",disk!H30)</f>
        <v/>
      </c>
      <c r="Q30" s="62" t="str">
        <f>IF(disk!I30="","",disk!I30)</f>
        <v/>
      </c>
      <c r="R30" s="62" t="str">
        <f>IF(disk!J30="","",disk!J30)</f>
        <v/>
      </c>
      <c r="S30" s="62" t="str">
        <f>IF(oštěp!H30="","",oštěp!H30)</f>
        <v/>
      </c>
      <c r="T30" s="62" t="str">
        <f>IF(oštěp!I30="","",oštěp!I30)</f>
        <v/>
      </c>
      <c r="U30" s="62" t="str">
        <f>IF(oštěp!J30="","",oštěp!J30)</f>
        <v/>
      </c>
      <c r="V30" s="62" t="str">
        <f>IF(břemeno!H30="","",břemeno!H30)</f>
        <v/>
      </c>
      <c r="W30" s="62" t="str">
        <f>IF(břemeno!I30="","",břemeno!I30)</f>
        <v/>
      </c>
      <c r="X30" s="62" t="str">
        <f>IF(břemeno!J30="","",břemeno!J30)</f>
        <v/>
      </c>
    </row>
    <row r="31" spans="1:24" x14ac:dyDescent="0.2">
      <c r="A31" s="125"/>
      <c r="B31" s="114" t="str">
        <f t="shared" si="0"/>
        <v/>
      </c>
      <c r="C31" s="125"/>
      <c r="D31" s="125"/>
      <c r="E31" s="126"/>
      <c r="F31" s="125"/>
      <c r="G31" s="63" t="str">
        <f t="shared" si="3"/>
        <v/>
      </c>
      <c r="H31" s="71" t="str">
        <f t="shared" si="1"/>
        <v/>
      </c>
      <c r="I31" s="134" t="str">
        <f t="shared" si="2"/>
        <v/>
      </c>
      <c r="J31" s="92" t="str">
        <f>IF(kladivo!H31="","",kladivo!H31)</f>
        <v/>
      </c>
      <c r="K31" s="69" t="str">
        <f>IF(kladivo!I31="","",kladivo!I31)</f>
        <v/>
      </c>
      <c r="L31" s="93" t="str">
        <f>IF(kladivo!J31="","",kladivo!J31)</f>
        <v/>
      </c>
      <c r="M31" s="62" t="str">
        <f>IF(koule!H31="","",koule!H31)</f>
        <v/>
      </c>
      <c r="N31" s="69" t="str">
        <f>IF(koule!I31="","",koule!I31)</f>
        <v/>
      </c>
      <c r="O31" s="62" t="str">
        <f>IF(koule!J31="","",koule!J31)</f>
        <v/>
      </c>
      <c r="P31" s="62" t="str">
        <f>IF(disk!H31="","",disk!H31)</f>
        <v/>
      </c>
      <c r="Q31" s="62" t="str">
        <f>IF(disk!I31="","",disk!I31)</f>
        <v/>
      </c>
      <c r="R31" s="62" t="str">
        <f>IF(disk!J31="","",disk!J31)</f>
        <v/>
      </c>
      <c r="S31" s="62" t="str">
        <f>IF(oštěp!H31="","",oštěp!H31)</f>
        <v/>
      </c>
      <c r="T31" s="62" t="str">
        <f>IF(oštěp!I31="","",oštěp!I31)</f>
        <v/>
      </c>
      <c r="U31" s="62" t="str">
        <f>IF(oštěp!J31="","",oštěp!J31)</f>
        <v/>
      </c>
      <c r="V31" s="62" t="str">
        <f>IF(břemeno!H31="","",břemeno!H31)</f>
        <v/>
      </c>
      <c r="W31" s="62" t="str">
        <f>IF(břemeno!I31="","",břemeno!I31)</f>
        <v/>
      </c>
      <c r="X31" s="62" t="str">
        <f>IF(břemeno!J31="","",břemeno!J31)</f>
        <v/>
      </c>
    </row>
    <row r="32" spans="1:24" x14ac:dyDescent="0.2">
      <c r="A32" s="125"/>
      <c r="B32" s="114" t="str">
        <f t="shared" si="0"/>
        <v/>
      </c>
      <c r="C32" s="125"/>
      <c r="D32" s="125"/>
      <c r="E32" s="126"/>
      <c r="F32" s="125"/>
      <c r="G32" s="63" t="str">
        <f t="shared" si="3"/>
        <v/>
      </c>
      <c r="H32" s="71" t="str">
        <f t="shared" si="1"/>
        <v/>
      </c>
      <c r="I32" s="134" t="str">
        <f t="shared" si="2"/>
        <v/>
      </c>
      <c r="J32" s="92" t="str">
        <f>IF(kladivo!H32="","",kladivo!H32)</f>
        <v/>
      </c>
      <c r="K32" s="69" t="str">
        <f>IF(kladivo!I32="","",kladivo!I32)</f>
        <v/>
      </c>
      <c r="L32" s="93" t="str">
        <f>IF(kladivo!J32="","",kladivo!J32)</f>
        <v/>
      </c>
      <c r="M32" s="62" t="str">
        <f>IF(koule!H32="","",koule!H32)</f>
        <v/>
      </c>
      <c r="N32" s="69" t="str">
        <f>IF(koule!I32="","",koule!I32)</f>
        <v/>
      </c>
      <c r="O32" s="62" t="str">
        <f>IF(koule!J32="","",koule!J32)</f>
        <v/>
      </c>
      <c r="P32" s="62" t="str">
        <f>IF(disk!H32="","",disk!H32)</f>
        <v/>
      </c>
      <c r="Q32" s="62" t="str">
        <f>IF(disk!I32="","",disk!I32)</f>
        <v/>
      </c>
      <c r="R32" s="62" t="str">
        <f>IF(disk!J32="","",disk!J32)</f>
        <v/>
      </c>
      <c r="S32" s="62" t="str">
        <f>IF(oštěp!H32="","",oštěp!H32)</f>
        <v/>
      </c>
      <c r="T32" s="62" t="str">
        <f>IF(oštěp!I32="","",oštěp!I32)</f>
        <v/>
      </c>
      <c r="U32" s="62" t="str">
        <f>IF(oštěp!J32="","",oštěp!J32)</f>
        <v/>
      </c>
      <c r="V32" s="62" t="str">
        <f>IF(břemeno!H32="","",břemeno!H32)</f>
        <v/>
      </c>
      <c r="W32" s="62" t="str">
        <f>IF(břemeno!I32="","",břemeno!I32)</f>
        <v/>
      </c>
      <c r="X32" s="62" t="str">
        <f>IF(břemeno!J32="","",břemeno!J32)</f>
        <v/>
      </c>
    </row>
    <row r="33" spans="1:24" x14ac:dyDescent="0.2">
      <c r="A33" s="125"/>
      <c r="B33" s="114" t="str">
        <f t="shared" si="0"/>
        <v/>
      </c>
      <c r="C33" s="125"/>
      <c r="D33" s="125"/>
      <c r="E33" s="126"/>
      <c r="F33" s="125"/>
      <c r="G33" s="63" t="str">
        <f t="shared" si="3"/>
        <v/>
      </c>
      <c r="H33" s="71" t="str">
        <f t="shared" si="1"/>
        <v/>
      </c>
      <c r="I33" s="134" t="str">
        <f t="shared" si="2"/>
        <v/>
      </c>
      <c r="J33" s="92" t="str">
        <f>IF(kladivo!H33="","",kladivo!H33)</f>
        <v/>
      </c>
      <c r="K33" s="69" t="str">
        <f>IF(kladivo!I33="","",kladivo!I33)</f>
        <v/>
      </c>
      <c r="L33" s="93" t="str">
        <f>IF(kladivo!J33="","",kladivo!J33)</f>
        <v/>
      </c>
      <c r="M33" s="62" t="str">
        <f>IF(koule!H33="","",koule!H33)</f>
        <v/>
      </c>
      <c r="N33" s="69" t="str">
        <f>IF(koule!I33="","",koule!I33)</f>
        <v/>
      </c>
      <c r="O33" s="62" t="str">
        <f>IF(koule!J33="","",koule!J33)</f>
        <v/>
      </c>
      <c r="P33" s="62" t="str">
        <f>IF(disk!H33="","",disk!H33)</f>
        <v/>
      </c>
      <c r="Q33" s="62" t="str">
        <f>IF(disk!I33="","",disk!I33)</f>
        <v/>
      </c>
      <c r="R33" s="62" t="str">
        <f>IF(disk!J33="","",disk!J33)</f>
        <v/>
      </c>
      <c r="S33" s="62" t="str">
        <f>IF(oštěp!H33="","",oštěp!H33)</f>
        <v/>
      </c>
      <c r="T33" s="62" t="str">
        <f>IF(oštěp!I33="","",oštěp!I33)</f>
        <v/>
      </c>
      <c r="U33" s="62" t="str">
        <f>IF(oštěp!J33="","",oštěp!J33)</f>
        <v/>
      </c>
      <c r="V33" s="62" t="str">
        <f>IF(břemeno!H33="","",břemeno!H33)</f>
        <v/>
      </c>
      <c r="W33" s="62" t="str">
        <f>IF(břemeno!I33="","",břemeno!I33)</f>
        <v/>
      </c>
      <c r="X33" s="62" t="str">
        <f>IF(břemeno!J33="","",břemeno!J33)</f>
        <v/>
      </c>
    </row>
    <row r="34" spans="1:24" x14ac:dyDescent="0.2">
      <c r="A34" s="125"/>
      <c r="B34" s="114" t="str">
        <f t="shared" si="0"/>
        <v/>
      </c>
      <c r="C34" s="125"/>
      <c r="D34" s="125"/>
      <c r="E34" s="126"/>
      <c r="F34" s="125"/>
      <c r="G34" s="63" t="str">
        <f t="shared" si="3"/>
        <v/>
      </c>
      <c r="H34" s="71" t="str">
        <f t="shared" si="1"/>
        <v/>
      </c>
      <c r="I34" s="134" t="str">
        <f t="shared" si="2"/>
        <v/>
      </c>
      <c r="J34" s="92" t="str">
        <f>IF(kladivo!H34="","",kladivo!H34)</f>
        <v/>
      </c>
      <c r="K34" s="69" t="str">
        <f>IF(kladivo!I34="","",kladivo!I34)</f>
        <v/>
      </c>
      <c r="L34" s="93" t="str">
        <f>IF(kladivo!J34="","",kladivo!J34)</f>
        <v/>
      </c>
      <c r="M34" s="62" t="str">
        <f>IF(koule!H34="","",koule!H34)</f>
        <v/>
      </c>
      <c r="N34" s="69" t="str">
        <f>IF(koule!I34="","",koule!I34)</f>
        <v/>
      </c>
      <c r="O34" s="62" t="str">
        <f>IF(koule!J34="","",koule!J34)</f>
        <v/>
      </c>
      <c r="P34" s="62" t="str">
        <f>IF(disk!H34="","",disk!H34)</f>
        <v/>
      </c>
      <c r="Q34" s="62" t="str">
        <f>IF(disk!I34="","",disk!I34)</f>
        <v/>
      </c>
      <c r="R34" s="62" t="str">
        <f>IF(disk!J34="","",disk!J34)</f>
        <v/>
      </c>
      <c r="S34" s="62" t="str">
        <f>IF(oštěp!H34="","",oštěp!H34)</f>
        <v/>
      </c>
      <c r="T34" s="62" t="str">
        <f>IF(oštěp!I34="","",oštěp!I34)</f>
        <v/>
      </c>
      <c r="U34" s="62" t="str">
        <f>IF(oštěp!J34="","",oštěp!J34)</f>
        <v/>
      </c>
      <c r="V34" s="62" t="str">
        <f>IF(břemeno!H34="","",břemeno!H34)</f>
        <v/>
      </c>
      <c r="W34" s="62" t="str">
        <f>IF(břemeno!I34="","",břemeno!I34)</f>
        <v/>
      </c>
      <c r="X34" s="62" t="str">
        <f>IF(břemeno!J34="","",břemeno!J34)</f>
        <v/>
      </c>
    </row>
    <row r="35" spans="1:24" x14ac:dyDescent="0.2">
      <c r="A35" s="125"/>
      <c r="B35" s="114" t="str">
        <f t="shared" si="0"/>
        <v/>
      </c>
      <c r="C35" s="125"/>
      <c r="D35" s="125"/>
      <c r="E35" s="126"/>
      <c r="F35" s="125"/>
      <c r="G35" s="63" t="str">
        <f t="shared" si="3"/>
        <v/>
      </c>
      <c r="H35" s="71" t="str">
        <f t="shared" si="1"/>
        <v/>
      </c>
      <c r="I35" s="134" t="str">
        <f t="shared" si="2"/>
        <v/>
      </c>
      <c r="J35" s="92" t="str">
        <f>IF(kladivo!H35="","",kladivo!H35)</f>
        <v/>
      </c>
      <c r="K35" s="69" t="str">
        <f>IF(kladivo!I35="","",kladivo!I35)</f>
        <v/>
      </c>
      <c r="L35" s="93" t="str">
        <f>IF(kladivo!J35="","",kladivo!J35)</f>
        <v/>
      </c>
      <c r="M35" s="62" t="str">
        <f>IF(koule!H35="","",koule!H35)</f>
        <v/>
      </c>
      <c r="N35" s="69" t="str">
        <f>IF(koule!I35="","",koule!I35)</f>
        <v/>
      </c>
      <c r="O35" s="62" t="str">
        <f>IF(koule!J35="","",koule!J35)</f>
        <v/>
      </c>
      <c r="P35" s="62" t="str">
        <f>IF(disk!H35="","",disk!H35)</f>
        <v/>
      </c>
      <c r="Q35" s="62" t="str">
        <f>IF(disk!I35="","",disk!I35)</f>
        <v/>
      </c>
      <c r="R35" s="62" t="str">
        <f>IF(disk!J35="","",disk!J35)</f>
        <v/>
      </c>
      <c r="S35" s="62" t="str">
        <f>IF(oštěp!H35="","",oštěp!H35)</f>
        <v/>
      </c>
      <c r="T35" s="62" t="str">
        <f>IF(oštěp!I35="","",oštěp!I35)</f>
        <v/>
      </c>
      <c r="U35" s="62" t="str">
        <f>IF(oštěp!J35="","",oštěp!J35)</f>
        <v/>
      </c>
      <c r="V35" s="62" t="str">
        <f>IF(břemeno!H35="","",břemeno!H35)</f>
        <v/>
      </c>
      <c r="W35" s="62" t="str">
        <f>IF(břemeno!I35="","",břemeno!I35)</f>
        <v/>
      </c>
      <c r="X35" s="62" t="str">
        <f>IF(břemeno!J35="","",břemeno!J35)</f>
        <v/>
      </c>
    </row>
    <row r="36" spans="1:24" x14ac:dyDescent="0.2">
      <c r="A36" s="125"/>
      <c r="B36" s="114" t="str">
        <f t="shared" si="0"/>
        <v/>
      </c>
      <c r="C36" s="125"/>
      <c r="D36" s="125"/>
      <c r="E36" s="126"/>
      <c r="F36" s="125"/>
      <c r="G36" s="63" t="str">
        <f t="shared" si="3"/>
        <v/>
      </c>
      <c r="H36" s="71" t="str">
        <f t="shared" si="1"/>
        <v/>
      </c>
      <c r="I36" s="134" t="str">
        <f t="shared" si="2"/>
        <v/>
      </c>
      <c r="J36" s="92" t="str">
        <f>IF(kladivo!H36="","",kladivo!H36)</f>
        <v/>
      </c>
      <c r="K36" s="69" t="str">
        <f>IF(kladivo!I36="","",kladivo!I36)</f>
        <v/>
      </c>
      <c r="L36" s="93" t="str">
        <f>IF(kladivo!J36="","",kladivo!J36)</f>
        <v/>
      </c>
      <c r="M36" s="62" t="str">
        <f>IF(koule!H36="","",koule!H36)</f>
        <v/>
      </c>
      <c r="N36" s="69" t="str">
        <f>IF(koule!I36="","",koule!I36)</f>
        <v/>
      </c>
      <c r="O36" s="62" t="str">
        <f>IF(koule!J36="","",koule!J36)</f>
        <v/>
      </c>
      <c r="P36" s="62" t="str">
        <f>IF(disk!H36="","",disk!H36)</f>
        <v/>
      </c>
      <c r="Q36" s="62" t="str">
        <f>IF(disk!I36="","",disk!I36)</f>
        <v/>
      </c>
      <c r="R36" s="62" t="str">
        <f>IF(disk!J36="","",disk!J36)</f>
        <v/>
      </c>
      <c r="S36" s="62" t="str">
        <f>IF(oštěp!H36="","",oštěp!H36)</f>
        <v/>
      </c>
      <c r="T36" s="62" t="str">
        <f>IF(oštěp!I36="","",oštěp!I36)</f>
        <v/>
      </c>
      <c r="U36" s="62" t="str">
        <f>IF(oštěp!J36="","",oštěp!J36)</f>
        <v/>
      </c>
      <c r="V36" s="62" t="str">
        <f>IF(břemeno!H36="","",břemeno!H36)</f>
        <v/>
      </c>
      <c r="W36" s="62" t="str">
        <f>IF(břemeno!I36="","",břemeno!I36)</f>
        <v/>
      </c>
      <c r="X36" s="62" t="str">
        <f>IF(břemeno!J36="","",břemeno!J36)</f>
        <v/>
      </c>
    </row>
    <row r="37" spans="1:24" x14ac:dyDescent="0.2">
      <c r="A37" s="125"/>
      <c r="B37" s="114" t="str">
        <f t="shared" si="0"/>
        <v/>
      </c>
      <c r="C37" s="125"/>
      <c r="D37" s="125"/>
      <c r="E37" s="126"/>
      <c r="F37" s="125"/>
      <c r="G37" s="63" t="str">
        <f t="shared" si="3"/>
        <v/>
      </c>
      <c r="H37" s="71" t="str">
        <f t="shared" si="1"/>
        <v/>
      </c>
      <c r="I37" s="134" t="str">
        <f t="shared" si="2"/>
        <v/>
      </c>
      <c r="J37" s="92" t="str">
        <f>IF(kladivo!H37="","",kladivo!H37)</f>
        <v/>
      </c>
      <c r="K37" s="69" t="str">
        <f>IF(kladivo!I37="","",kladivo!I37)</f>
        <v/>
      </c>
      <c r="L37" s="93" t="str">
        <f>IF(kladivo!J37="","",kladivo!J37)</f>
        <v/>
      </c>
      <c r="M37" s="62" t="str">
        <f>IF(koule!H37="","",koule!H37)</f>
        <v/>
      </c>
      <c r="N37" s="69" t="str">
        <f>IF(koule!I37="","",koule!I37)</f>
        <v/>
      </c>
      <c r="O37" s="62" t="str">
        <f>IF(koule!J37="","",koule!J37)</f>
        <v/>
      </c>
      <c r="P37" s="62" t="str">
        <f>IF(disk!H37="","",disk!H37)</f>
        <v/>
      </c>
      <c r="Q37" s="62" t="str">
        <f>IF(disk!I37="","",disk!I37)</f>
        <v/>
      </c>
      <c r="R37" s="62" t="str">
        <f>IF(disk!J37="","",disk!J37)</f>
        <v/>
      </c>
      <c r="S37" s="62" t="str">
        <f>IF(oštěp!H37="","",oštěp!H37)</f>
        <v/>
      </c>
      <c r="T37" s="62" t="str">
        <f>IF(oštěp!I37="","",oštěp!I37)</f>
        <v/>
      </c>
      <c r="U37" s="62" t="str">
        <f>IF(oštěp!J37="","",oštěp!J37)</f>
        <v/>
      </c>
      <c r="V37" s="62" t="str">
        <f>IF(břemeno!H37="","",břemeno!H37)</f>
        <v/>
      </c>
      <c r="W37" s="62" t="str">
        <f>IF(břemeno!I37="","",břemeno!I37)</f>
        <v/>
      </c>
      <c r="X37" s="62" t="str">
        <f>IF(břemeno!J37="","",břemeno!J37)</f>
        <v/>
      </c>
    </row>
    <row r="38" spans="1:24" x14ac:dyDescent="0.2">
      <c r="A38" s="125"/>
      <c r="B38" s="114" t="str">
        <f t="shared" si="0"/>
        <v/>
      </c>
      <c r="C38" s="125"/>
      <c r="D38" s="125"/>
      <c r="E38" s="126"/>
      <c r="F38" s="125"/>
      <c r="G38" s="63" t="str">
        <f t="shared" si="3"/>
        <v/>
      </c>
      <c r="H38" s="71" t="str">
        <f t="shared" si="1"/>
        <v/>
      </c>
      <c r="I38" s="134" t="str">
        <f t="shared" si="2"/>
        <v/>
      </c>
      <c r="J38" s="92" t="str">
        <f>IF(kladivo!H38="","",kladivo!H38)</f>
        <v/>
      </c>
      <c r="K38" s="69" t="str">
        <f>IF(kladivo!I38="","",kladivo!I38)</f>
        <v/>
      </c>
      <c r="L38" s="93" t="str">
        <f>IF(kladivo!J38="","",kladivo!J38)</f>
        <v/>
      </c>
      <c r="M38" s="62" t="str">
        <f>IF(koule!H38="","",koule!H38)</f>
        <v/>
      </c>
      <c r="N38" s="69" t="str">
        <f>IF(koule!I38="","",koule!I38)</f>
        <v/>
      </c>
      <c r="O38" s="62" t="str">
        <f>IF(koule!J38="","",koule!J38)</f>
        <v/>
      </c>
      <c r="P38" s="62" t="str">
        <f>IF(disk!H38="","",disk!H38)</f>
        <v/>
      </c>
      <c r="Q38" s="62" t="str">
        <f>IF(disk!I38="","",disk!I38)</f>
        <v/>
      </c>
      <c r="R38" s="62" t="str">
        <f>IF(disk!J38="","",disk!J38)</f>
        <v/>
      </c>
      <c r="S38" s="62" t="str">
        <f>IF(oštěp!H38="","",oštěp!H38)</f>
        <v/>
      </c>
      <c r="T38" s="62" t="str">
        <f>IF(oštěp!I38="","",oštěp!I38)</f>
        <v/>
      </c>
      <c r="U38" s="62" t="str">
        <f>IF(oštěp!J38="","",oštěp!J38)</f>
        <v/>
      </c>
      <c r="V38" s="62" t="str">
        <f>IF(břemeno!H38="","",břemeno!H38)</f>
        <v/>
      </c>
      <c r="W38" s="62" t="str">
        <f>IF(břemeno!I38="","",břemeno!I38)</f>
        <v/>
      </c>
      <c r="X38" s="62" t="str">
        <f>IF(břemeno!J38="","",břemeno!J38)</f>
        <v/>
      </c>
    </row>
    <row r="39" spans="1:24" x14ac:dyDescent="0.2">
      <c r="A39" s="125"/>
      <c r="B39" s="114" t="str">
        <f t="shared" si="0"/>
        <v/>
      </c>
      <c r="C39" s="125"/>
      <c r="D39" s="125"/>
      <c r="E39" s="126"/>
      <c r="F39" s="125"/>
      <c r="G39" s="63" t="str">
        <f t="shared" si="3"/>
        <v/>
      </c>
      <c r="H39" s="71" t="str">
        <f t="shared" si="1"/>
        <v/>
      </c>
      <c r="I39" s="134" t="str">
        <f t="shared" si="2"/>
        <v/>
      </c>
      <c r="J39" s="92" t="str">
        <f>IF(kladivo!H39="","",kladivo!H39)</f>
        <v/>
      </c>
      <c r="K39" s="69" t="str">
        <f>IF(kladivo!I39="","",kladivo!I39)</f>
        <v/>
      </c>
      <c r="L39" s="93" t="str">
        <f>IF(kladivo!J39="","",kladivo!J39)</f>
        <v/>
      </c>
      <c r="M39" s="62" t="str">
        <f>IF(koule!H39="","",koule!H39)</f>
        <v/>
      </c>
      <c r="N39" s="69" t="str">
        <f>IF(koule!I39="","",koule!I39)</f>
        <v/>
      </c>
      <c r="O39" s="62" t="str">
        <f>IF(koule!J39="","",koule!J39)</f>
        <v/>
      </c>
      <c r="P39" s="62" t="str">
        <f>IF(disk!H39="","",disk!H39)</f>
        <v/>
      </c>
      <c r="Q39" s="62" t="str">
        <f>IF(disk!I39="","",disk!I39)</f>
        <v/>
      </c>
      <c r="R39" s="62" t="str">
        <f>IF(disk!J39="","",disk!J39)</f>
        <v/>
      </c>
      <c r="S39" s="62" t="str">
        <f>IF(oštěp!H39="","",oštěp!H39)</f>
        <v/>
      </c>
      <c r="T39" s="62" t="str">
        <f>IF(oštěp!I39="","",oštěp!I39)</f>
        <v/>
      </c>
      <c r="U39" s="62" t="str">
        <f>IF(oštěp!J39="","",oštěp!J39)</f>
        <v/>
      </c>
      <c r="V39" s="62" t="str">
        <f>IF(břemeno!H39="","",břemeno!H39)</f>
        <v/>
      </c>
      <c r="W39" s="62" t="str">
        <f>IF(břemeno!I39="","",břemeno!I39)</f>
        <v/>
      </c>
      <c r="X39" s="62" t="str">
        <f>IF(břemeno!J39="","",břemeno!J39)</f>
        <v/>
      </c>
    </row>
    <row r="40" spans="1:24" x14ac:dyDescent="0.2">
      <c r="A40" s="125"/>
      <c r="B40" s="114" t="str">
        <f t="shared" si="0"/>
        <v/>
      </c>
      <c r="C40" s="125"/>
      <c r="D40" s="125"/>
      <c r="E40" s="126"/>
      <c r="F40" s="125"/>
      <c r="G40" s="63" t="str">
        <f t="shared" si="3"/>
        <v/>
      </c>
      <c r="H40" s="71" t="str">
        <f t="shared" si="1"/>
        <v/>
      </c>
      <c r="I40" s="134" t="str">
        <f t="shared" si="2"/>
        <v/>
      </c>
      <c r="J40" s="92" t="str">
        <f>IF(kladivo!H40="","",kladivo!H40)</f>
        <v/>
      </c>
      <c r="K40" s="69" t="str">
        <f>IF(kladivo!I40="","",kladivo!I40)</f>
        <v/>
      </c>
      <c r="L40" s="93" t="str">
        <f>IF(kladivo!J40="","",kladivo!J40)</f>
        <v/>
      </c>
      <c r="M40" s="62" t="str">
        <f>IF(koule!H40="","",koule!H40)</f>
        <v/>
      </c>
      <c r="N40" s="69" t="str">
        <f>IF(koule!I40="","",koule!I40)</f>
        <v/>
      </c>
      <c r="O40" s="62" t="str">
        <f>IF(koule!J40="","",koule!J40)</f>
        <v/>
      </c>
      <c r="P40" s="62" t="str">
        <f>IF(disk!H40="","",disk!H40)</f>
        <v/>
      </c>
      <c r="Q40" s="62" t="str">
        <f>IF(disk!I40="","",disk!I40)</f>
        <v/>
      </c>
      <c r="R40" s="62" t="str">
        <f>IF(disk!J40="","",disk!J40)</f>
        <v/>
      </c>
      <c r="S40" s="62" t="str">
        <f>IF(oštěp!H40="","",oštěp!H40)</f>
        <v/>
      </c>
      <c r="T40" s="62" t="str">
        <f>IF(oštěp!I40="","",oštěp!I40)</f>
        <v/>
      </c>
      <c r="U40" s="62" t="str">
        <f>IF(oštěp!J40="","",oštěp!J40)</f>
        <v/>
      </c>
      <c r="V40" s="62" t="str">
        <f>IF(břemeno!H40="","",břemeno!H40)</f>
        <v/>
      </c>
      <c r="W40" s="62" t="str">
        <f>IF(břemeno!I40="","",břemeno!I40)</f>
        <v/>
      </c>
      <c r="X40" s="62" t="str">
        <f>IF(břemeno!J40="","",břemeno!J40)</f>
        <v/>
      </c>
    </row>
    <row r="41" spans="1:24" x14ac:dyDescent="0.2">
      <c r="A41" s="125"/>
      <c r="B41" s="114" t="str">
        <f t="shared" si="0"/>
        <v/>
      </c>
      <c r="C41" s="125"/>
      <c r="D41" s="125"/>
      <c r="E41" s="126"/>
      <c r="F41" s="125"/>
      <c r="G41" s="63" t="str">
        <f t="shared" si="3"/>
        <v/>
      </c>
      <c r="H41" s="71" t="str">
        <f t="shared" si="1"/>
        <v/>
      </c>
      <c r="I41" s="134" t="str">
        <f t="shared" si="2"/>
        <v/>
      </c>
      <c r="J41" s="92" t="str">
        <f>IF(kladivo!H41="","",kladivo!H41)</f>
        <v/>
      </c>
      <c r="K41" s="69" t="str">
        <f>IF(kladivo!I41="","",kladivo!I41)</f>
        <v/>
      </c>
      <c r="L41" s="93" t="str">
        <f>IF(kladivo!J41="","",kladivo!J41)</f>
        <v/>
      </c>
      <c r="M41" s="62" t="str">
        <f>IF(koule!H41="","",koule!H41)</f>
        <v/>
      </c>
      <c r="N41" s="69" t="str">
        <f>IF(koule!I41="","",koule!I41)</f>
        <v/>
      </c>
      <c r="O41" s="62" t="str">
        <f>IF(koule!J41="","",koule!J41)</f>
        <v/>
      </c>
      <c r="P41" s="62" t="str">
        <f>IF(disk!H41="","",disk!H41)</f>
        <v/>
      </c>
      <c r="Q41" s="62" t="str">
        <f>IF(disk!I41="","",disk!I41)</f>
        <v/>
      </c>
      <c r="R41" s="62" t="str">
        <f>IF(disk!J41="","",disk!J41)</f>
        <v/>
      </c>
      <c r="S41" s="62" t="str">
        <f>IF(oštěp!H41="","",oštěp!H41)</f>
        <v/>
      </c>
      <c r="T41" s="62" t="str">
        <f>IF(oštěp!I41="","",oštěp!I41)</f>
        <v/>
      </c>
      <c r="U41" s="62" t="str">
        <f>IF(oštěp!J41="","",oštěp!J41)</f>
        <v/>
      </c>
      <c r="V41" s="62" t="str">
        <f>IF(břemeno!H41="","",břemeno!H41)</f>
        <v/>
      </c>
      <c r="W41" s="62" t="str">
        <f>IF(břemeno!I41="","",břemeno!I41)</f>
        <v/>
      </c>
      <c r="X41" s="62" t="str">
        <f>IF(břemeno!J41="","",břemeno!J41)</f>
        <v/>
      </c>
    </row>
    <row r="42" spans="1:24" x14ac:dyDescent="0.2">
      <c r="A42" s="125"/>
      <c r="B42" s="114" t="str">
        <f t="shared" si="0"/>
        <v/>
      </c>
      <c r="C42" s="125"/>
      <c r="D42" s="125"/>
      <c r="E42" s="126"/>
      <c r="F42" s="125"/>
      <c r="G42" s="63" t="str">
        <f t="shared" si="3"/>
        <v/>
      </c>
      <c r="H42" s="71" t="str">
        <f t="shared" si="1"/>
        <v/>
      </c>
      <c r="I42" s="134" t="str">
        <f t="shared" si="2"/>
        <v/>
      </c>
      <c r="J42" s="92" t="str">
        <f>IF(kladivo!H42="","",kladivo!H42)</f>
        <v/>
      </c>
      <c r="K42" s="69" t="str">
        <f>IF(kladivo!I42="","",kladivo!I42)</f>
        <v/>
      </c>
      <c r="L42" s="93" t="str">
        <f>IF(kladivo!J42="","",kladivo!J42)</f>
        <v/>
      </c>
      <c r="M42" s="62" t="str">
        <f>IF(koule!H42="","",koule!H42)</f>
        <v/>
      </c>
      <c r="N42" s="69" t="str">
        <f>IF(koule!I42="","",koule!I42)</f>
        <v/>
      </c>
      <c r="O42" s="62" t="str">
        <f>IF(koule!J42="","",koule!J42)</f>
        <v/>
      </c>
      <c r="P42" s="62" t="str">
        <f>IF(disk!H42="","",disk!H42)</f>
        <v/>
      </c>
      <c r="Q42" s="62" t="str">
        <f>IF(disk!I42="","",disk!I42)</f>
        <v/>
      </c>
      <c r="R42" s="62" t="str">
        <f>IF(disk!J42="","",disk!J42)</f>
        <v/>
      </c>
      <c r="S42" s="62" t="str">
        <f>IF(oštěp!H42="","",oštěp!H42)</f>
        <v/>
      </c>
      <c r="T42" s="62" t="str">
        <f>IF(oštěp!I42="","",oštěp!I42)</f>
        <v/>
      </c>
      <c r="U42" s="62" t="str">
        <f>IF(oštěp!J42="","",oštěp!J42)</f>
        <v/>
      </c>
      <c r="V42" s="62" t="str">
        <f>IF(břemeno!H42="","",břemeno!H42)</f>
        <v/>
      </c>
      <c r="W42" s="62" t="str">
        <f>IF(břemeno!I42="","",břemeno!I42)</f>
        <v/>
      </c>
      <c r="X42" s="62" t="str">
        <f>IF(břemeno!J42="","",břemeno!J42)</f>
        <v/>
      </c>
    </row>
    <row r="43" spans="1:24" x14ac:dyDescent="0.2">
      <c r="A43" s="125"/>
      <c r="B43" s="114" t="str">
        <f t="shared" si="0"/>
        <v/>
      </c>
      <c r="C43" s="125"/>
      <c r="D43" s="125"/>
      <c r="E43" s="126"/>
      <c r="F43" s="125"/>
      <c r="G43" s="63" t="str">
        <f t="shared" si="3"/>
        <v/>
      </c>
      <c r="H43" s="71" t="str">
        <f t="shared" si="1"/>
        <v/>
      </c>
      <c r="I43" s="134" t="str">
        <f t="shared" si="2"/>
        <v/>
      </c>
      <c r="J43" s="92" t="str">
        <f>IF(kladivo!H43="","",kladivo!H43)</f>
        <v/>
      </c>
      <c r="K43" s="69" t="str">
        <f>IF(kladivo!I43="","",kladivo!I43)</f>
        <v/>
      </c>
      <c r="L43" s="93" t="str">
        <f>IF(kladivo!J43="","",kladivo!J43)</f>
        <v/>
      </c>
      <c r="M43" s="62" t="str">
        <f>IF(koule!H43="","",koule!H43)</f>
        <v/>
      </c>
      <c r="N43" s="69" t="str">
        <f>IF(koule!I43="","",koule!I43)</f>
        <v/>
      </c>
      <c r="O43" s="62" t="str">
        <f>IF(koule!J43="","",koule!J43)</f>
        <v/>
      </c>
      <c r="P43" s="62" t="str">
        <f>IF(disk!H43="","",disk!H43)</f>
        <v/>
      </c>
      <c r="Q43" s="62" t="str">
        <f>IF(disk!I43="","",disk!I43)</f>
        <v/>
      </c>
      <c r="R43" s="62" t="str">
        <f>IF(disk!J43="","",disk!J43)</f>
        <v/>
      </c>
      <c r="S43" s="62" t="str">
        <f>IF(oštěp!H43="","",oštěp!H43)</f>
        <v/>
      </c>
      <c r="T43" s="62" t="str">
        <f>IF(oštěp!I43="","",oštěp!I43)</f>
        <v/>
      </c>
      <c r="U43" s="62" t="str">
        <f>IF(oštěp!J43="","",oštěp!J43)</f>
        <v/>
      </c>
      <c r="V43" s="62" t="str">
        <f>IF(břemeno!H43="","",břemeno!H43)</f>
        <v/>
      </c>
      <c r="W43" s="62" t="str">
        <f>IF(břemeno!I43="","",břemeno!I43)</f>
        <v/>
      </c>
      <c r="X43" s="62" t="str">
        <f>IF(břemeno!J43="","",břemeno!J43)</f>
        <v/>
      </c>
    </row>
    <row r="44" spans="1:24" x14ac:dyDescent="0.2">
      <c r="A44" s="125"/>
      <c r="B44" s="114" t="str">
        <f t="shared" si="0"/>
        <v/>
      </c>
      <c r="C44" s="125"/>
      <c r="D44" s="125"/>
      <c r="E44" s="126"/>
      <c r="F44" s="125"/>
      <c r="G44" s="63" t="str">
        <f t="shared" si="3"/>
        <v/>
      </c>
      <c r="H44" s="71" t="str">
        <f t="shared" si="1"/>
        <v/>
      </c>
      <c r="I44" s="134" t="str">
        <f t="shared" si="2"/>
        <v/>
      </c>
      <c r="J44" s="92" t="str">
        <f>IF(kladivo!H44="","",kladivo!H44)</f>
        <v/>
      </c>
      <c r="K44" s="69" t="str">
        <f>IF(kladivo!I44="","",kladivo!I44)</f>
        <v/>
      </c>
      <c r="L44" s="93" t="str">
        <f>IF(kladivo!J44="","",kladivo!J44)</f>
        <v/>
      </c>
      <c r="M44" s="62" t="str">
        <f>IF(koule!H44="","",koule!H44)</f>
        <v/>
      </c>
      <c r="N44" s="69" t="str">
        <f>IF(koule!I44="","",koule!I44)</f>
        <v/>
      </c>
      <c r="O44" s="62" t="str">
        <f>IF(koule!J44="","",koule!J44)</f>
        <v/>
      </c>
      <c r="P44" s="62" t="str">
        <f>IF(disk!H44="","",disk!H44)</f>
        <v/>
      </c>
      <c r="Q44" s="62" t="str">
        <f>IF(disk!I44="","",disk!I44)</f>
        <v/>
      </c>
      <c r="R44" s="62" t="str">
        <f>IF(disk!J44="","",disk!J44)</f>
        <v/>
      </c>
      <c r="S44" s="62" t="str">
        <f>IF(oštěp!H44="","",oštěp!H44)</f>
        <v/>
      </c>
      <c r="T44" s="62" t="str">
        <f>IF(oštěp!I44="","",oštěp!I44)</f>
        <v/>
      </c>
      <c r="U44" s="62" t="str">
        <f>IF(oštěp!J44="","",oštěp!J44)</f>
        <v/>
      </c>
      <c r="V44" s="62" t="str">
        <f>IF(břemeno!H44="","",břemeno!H44)</f>
        <v/>
      </c>
      <c r="W44" s="62" t="str">
        <f>IF(břemeno!I44="","",břemeno!I44)</f>
        <v/>
      </c>
      <c r="X44" s="62" t="str">
        <f>IF(břemeno!J44="","",břemeno!J44)</f>
        <v/>
      </c>
    </row>
    <row r="45" spans="1:24" x14ac:dyDescent="0.2">
      <c r="A45" s="125"/>
      <c r="B45" s="114" t="str">
        <f t="shared" si="0"/>
        <v/>
      </c>
      <c r="C45" s="125"/>
      <c r="D45" s="125"/>
      <c r="E45" s="126"/>
      <c r="F45" s="125"/>
      <c r="G45" s="63" t="str">
        <f t="shared" si="3"/>
        <v/>
      </c>
      <c r="H45" s="71" t="str">
        <f t="shared" si="1"/>
        <v/>
      </c>
      <c r="I45" s="134" t="str">
        <f t="shared" si="2"/>
        <v/>
      </c>
      <c r="J45" s="92" t="str">
        <f>IF(kladivo!H45="","",kladivo!H45)</f>
        <v/>
      </c>
      <c r="K45" s="69" t="str">
        <f>IF(kladivo!I45="","",kladivo!I45)</f>
        <v/>
      </c>
      <c r="L45" s="93" t="str">
        <f>IF(kladivo!J45="","",kladivo!J45)</f>
        <v/>
      </c>
      <c r="M45" s="62" t="str">
        <f>IF(koule!H45="","",koule!H45)</f>
        <v/>
      </c>
      <c r="N45" s="69" t="str">
        <f>IF(koule!I45="","",koule!I45)</f>
        <v/>
      </c>
      <c r="O45" s="62" t="str">
        <f>IF(koule!J45="","",koule!J45)</f>
        <v/>
      </c>
      <c r="P45" s="62" t="str">
        <f>IF(disk!H45="","",disk!H45)</f>
        <v/>
      </c>
      <c r="Q45" s="62" t="str">
        <f>IF(disk!I45="","",disk!I45)</f>
        <v/>
      </c>
      <c r="R45" s="62" t="str">
        <f>IF(disk!J45="","",disk!J45)</f>
        <v/>
      </c>
      <c r="S45" s="62" t="str">
        <f>IF(oštěp!H45="","",oštěp!H45)</f>
        <v/>
      </c>
      <c r="T45" s="62" t="str">
        <f>IF(oštěp!I45="","",oštěp!I45)</f>
        <v/>
      </c>
      <c r="U45" s="62" t="str">
        <f>IF(oštěp!J45="","",oštěp!J45)</f>
        <v/>
      </c>
      <c r="V45" s="62" t="str">
        <f>IF(břemeno!H45="","",břemeno!H45)</f>
        <v/>
      </c>
      <c r="W45" s="62" t="str">
        <f>IF(břemeno!I45="","",břemeno!I45)</f>
        <v/>
      </c>
      <c r="X45" s="62" t="str">
        <f>IF(břemeno!J45="","",břemeno!J45)</f>
        <v/>
      </c>
    </row>
    <row r="46" spans="1:24" x14ac:dyDescent="0.2">
      <c r="A46" s="125"/>
      <c r="B46" s="114" t="str">
        <f t="shared" si="0"/>
        <v/>
      </c>
      <c r="C46" s="125"/>
      <c r="D46" s="125"/>
      <c r="E46" s="126"/>
      <c r="F46" s="125"/>
      <c r="G46" s="63" t="str">
        <f t="shared" si="3"/>
        <v/>
      </c>
      <c r="H46" s="71" t="str">
        <f t="shared" si="1"/>
        <v/>
      </c>
      <c r="I46" s="134" t="str">
        <f t="shared" si="2"/>
        <v/>
      </c>
      <c r="J46" s="92" t="str">
        <f>IF(kladivo!H46="","",kladivo!H46)</f>
        <v/>
      </c>
      <c r="K46" s="69" t="str">
        <f>IF(kladivo!I46="","",kladivo!I46)</f>
        <v/>
      </c>
      <c r="L46" s="93" t="str">
        <f>IF(kladivo!J46="","",kladivo!J46)</f>
        <v/>
      </c>
      <c r="M46" s="62" t="str">
        <f>IF(koule!H46="","",koule!H46)</f>
        <v/>
      </c>
      <c r="N46" s="69" t="str">
        <f>IF(koule!I46="","",koule!I46)</f>
        <v/>
      </c>
      <c r="O46" s="62" t="str">
        <f>IF(koule!J46="","",koule!J46)</f>
        <v/>
      </c>
      <c r="P46" s="62" t="str">
        <f>IF(disk!H46="","",disk!H46)</f>
        <v/>
      </c>
      <c r="Q46" s="62" t="str">
        <f>IF(disk!I46="","",disk!I46)</f>
        <v/>
      </c>
      <c r="R46" s="62" t="str">
        <f>IF(disk!J46="","",disk!J46)</f>
        <v/>
      </c>
      <c r="S46" s="62" t="str">
        <f>IF(oštěp!H46="","",oštěp!H46)</f>
        <v/>
      </c>
      <c r="T46" s="62" t="str">
        <f>IF(oštěp!I46="","",oštěp!I46)</f>
        <v/>
      </c>
      <c r="U46" s="62" t="str">
        <f>IF(oštěp!J46="","",oštěp!J46)</f>
        <v/>
      </c>
      <c r="V46" s="62" t="str">
        <f>IF(břemeno!H46="","",břemeno!H46)</f>
        <v/>
      </c>
      <c r="W46" s="62" t="str">
        <f>IF(břemeno!I46="","",břemeno!I46)</f>
        <v/>
      </c>
      <c r="X46" s="62" t="str">
        <f>IF(břemeno!J46="","",břemeno!J46)</f>
        <v/>
      </c>
    </row>
    <row r="47" spans="1:24" x14ac:dyDescent="0.2">
      <c r="A47" s="125"/>
      <c r="B47" s="114" t="str">
        <f t="shared" si="0"/>
        <v/>
      </c>
      <c r="C47" s="125"/>
      <c r="D47" s="125"/>
      <c r="E47" s="126"/>
      <c r="F47" s="125"/>
      <c r="G47" s="63" t="str">
        <f t="shared" si="3"/>
        <v/>
      </c>
      <c r="H47" s="71" t="str">
        <f t="shared" si="1"/>
        <v/>
      </c>
      <c r="I47" s="134" t="str">
        <f t="shared" si="2"/>
        <v/>
      </c>
      <c r="J47" s="92" t="str">
        <f>IF(kladivo!H47="","",kladivo!H47)</f>
        <v/>
      </c>
      <c r="K47" s="69" t="str">
        <f>IF(kladivo!I47="","",kladivo!I47)</f>
        <v/>
      </c>
      <c r="L47" s="93" t="str">
        <f>IF(kladivo!J47="","",kladivo!J47)</f>
        <v/>
      </c>
      <c r="M47" s="62" t="str">
        <f>IF(koule!H47="","",koule!H47)</f>
        <v/>
      </c>
      <c r="N47" s="69" t="str">
        <f>IF(koule!I47="","",koule!I47)</f>
        <v/>
      </c>
      <c r="O47" s="62" t="str">
        <f>IF(koule!J47="","",koule!J47)</f>
        <v/>
      </c>
      <c r="P47" s="62" t="str">
        <f>IF(disk!H47="","",disk!H47)</f>
        <v/>
      </c>
      <c r="Q47" s="62" t="str">
        <f>IF(disk!I47="","",disk!I47)</f>
        <v/>
      </c>
      <c r="R47" s="62" t="str">
        <f>IF(disk!J47="","",disk!J47)</f>
        <v/>
      </c>
      <c r="S47" s="62" t="str">
        <f>IF(oštěp!H47="","",oštěp!H47)</f>
        <v/>
      </c>
      <c r="T47" s="62" t="str">
        <f>IF(oštěp!I47="","",oštěp!I47)</f>
        <v/>
      </c>
      <c r="U47" s="62" t="str">
        <f>IF(oštěp!J47="","",oštěp!J47)</f>
        <v/>
      </c>
      <c r="V47" s="62" t="str">
        <f>IF(břemeno!H47="","",břemeno!H47)</f>
        <v/>
      </c>
      <c r="W47" s="62" t="str">
        <f>IF(břemeno!I47="","",břemeno!I47)</f>
        <v/>
      </c>
      <c r="X47" s="62" t="str">
        <f>IF(břemeno!J47="","",břemeno!J47)</f>
        <v/>
      </c>
    </row>
    <row r="48" spans="1:24" x14ac:dyDescent="0.2">
      <c r="A48" s="125"/>
      <c r="B48" s="114" t="str">
        <f t="shared" si="0"/>
        <v/>
      </c>
      <c r="C48" s="125"/>
      <c r="D48" s="125"/>
      <c r="E48" s="126"/>
      <c r="F48" s="125"/>
      <c r="G48" s="63" t="str">
        <f t="shared" si="3"/>
        <v/>
      </c>
      <c r="H48" s="71" t="str">
        <f t="shared" si="1"/>
        <v/>
      </c>
      <c r="I48" s="134" t="str">
        <f t="shared" si="2"/>
        <v/>
      </c>
      <c r="J48" s="92" t="str">
        <f>IF(kladivo!H48="","",kladivo!H48)</f>
        <v/>
      </c>
      <c r="K48" s="69" t="str">
        <f>IF(kladivo!I48="","",kladivo!I48)</f>
        <v/>
      </c>
      <c r="L48" s="93" t="str">
        <f>IF(kladivo!J48="","",kladivo!J48)</f>
        <v/>
      </c>
      <c r="M48" s="62" t="str">
        <f>IF(koule!H48="","",koule!H48)</f>
        <v/>
      </c>
      <c r="N48" s="69" t="str">
        <f>IF(koule!I48="","",koule!I48)</f>
        <v/>
      </c>
      <c r="O48" s="62" t="str">
        <f>IF(koule!J48="","",koule!J48)</f>
        <v/>
      </c>
      <c r="P48" s="62" t="str">
        <f>IF(disk!H48="","",disk!H48)</f>
        <v/>
      </c>
      <c r="Q48" s="62" t="str">
        <f>IF(disk!I48="","",disk!I48)</f>
        <v/>
      </c>
      <c r="R48" s="62" t="str">
        <f>IF(disk!J48="","",disk!J48)</f>
        <v/>
      </c>
      <c r="S48" s="62" t="str">
        <f>IF(oštěp!H48="","",oštěp!H48)</f>
        <v/>
      </c>
      <c r="T48" s="62" t="str">
        <f>IF(oštěp!I48="","",oštěp!I48)</f>
        <v/>
      </c>
      <c r="U48" s="62" t="str">
        <f>IF(oštěp!J48="","",oštěp!J48)</f>
        <v/>
      </c>
      <c r="V48" s="62" t="str">
        <f>IF(břemeno!H48="","",břemeno!H48)</f>
        <v/>
      </c>
      <c r="W48" s="62" t="str">
        <f>IF(břemeno!I48="","",břemeno!I48)</f>
        <v/>
      </c>
      <c r="X48" s="62" t="str">
        <f>IF(břemeno!J48="","",břemeno!J48)</f>
        <v/>
      </c>
    </row>
    <row r="49" spans="1:24" x14ac:dyDescent="0.2">
      <c r="A49" s="125"/>
      <c r="B49" s="114" t="str">
        <f t="shared" si="0"/>
        <v/>
      </c>
      <c r="C49" s="125"/>
      <c r="D49" s="125"/>
      <c r="E49" s="126"/>
      <c r="F49" s="125"/>
      <c r="G49" s="63" t="str">
        <f t="shared" si="3"/>
        <v/>
      </c>
      <c r="H49" s="71" t="str">
        <f t="shared" si="1"/>
        <v/>
      </c>
      <c r="I49" s="134" t="str">
        <f t="shared" si="2"/>
        <v/>
      </c>
      <c r="J49" s="92" t="str">
        <f>IF(kladivo!H49="","",kladivo!H49)</f>
        <v/>
      </c>
      <c r="K49" s="69" t="str">
        <f>IF(kladivo!I49="","",kladivo!I49)</f>
        <v/>
      </c>
      <c r="L49" s="93" t="str">
        <f>IF(kladivo!J49="","",kladivo!J49)</f>
        <v/>
      </c>
      <c r="M49" s="62" t="str">
        <f>IF(koule!H49="","",koule!H49)</f>
        <v/>
      </c>
      <c r="N49" s="69" t="str">
        <f>IF(koule!I49="","",koule!I49)</f>
        <v/>
      </c>
      <c r="O49" s="62" t="str">
        <f>IF(koule!J49="","",koule!J49)</f>
        <v/>
      </c>
      <c r="P49" s="62" t="str">
        <f>IF(disk!H49="","",disk!H49)</f>
        <v/>
      </c>
      <c r="Q49" s="62" t="str">
        <f>IF(disk!I49="","",disk!I49)</f>
        <v/>
      </c>
      <c r="R49" s="62" t="str">
        <f>IF(disk!J49="","",disk!J49)</f>
        <v/>
      </c>
      <c r="S49" s="62" t="str">
        <f>IF(oštěp!H49="","",oštěp!H49)</f>
        <v/>
      </c>
      <c r="T49" s="62" t="str">
        <f>IF(oštěp!I49="","",oštěp!I49)</f>
        <v/>
      </c>
      <c r="U49" s="62" t="str">
        <f>IF(oštěp!J49="","",oštěp!J49)</f>
        <v/>
      </c>
      <c r="V49" s="62" t="str">
        <f>IF(břemeno!H49="","",břemeno!H49)</f>
        <v/>
      </c>
      <c r="W49" s="62" t="str">
        <f>IF(břemeno!I49="","",břemeno!I49)</f>
        <v/>
      </c>
      <c r="X49" s="62" t="str">
        <f>IF(břemeno!J49="","",břemeno!J49)</f>
        <v/>
      </c>
    </row>
    <row r="50" spans="1:24" x14ac:dyDescent="0.2">
      <c r="A50" s="125"/>
      <c r="B50" s="114" t="str">
        <f t="shared" si="0"/>
        <v/>
      </c>
      <c r="C50" s="125"/>
      <c r="D50" s="125"/>
      <c r="E50" s="126"/>
      <c r="F50" s="125"/>
      <c r="G50" s="63" t="str">
        <f t="shared" si="3"/>
        <v/>
      </c>
      <c r="H50" s="71" t="str">
        <f t="shared" si="1"/>
        <v/>
      </c>
      <c r="I50" s="134" t="str">
        <f t="shared" si="2"/>
        <v/>
      </c>
      <c r="J50" s="92" t="str">
        <f>IF(kladivo!H50="","",kladivo!H50)</f>
        <v/>
      </c>
      <c r="K50" s="69" t="str">
        <f>IF(kladivo!I50="","",kladivo!I50)</f>
        <v/>
      </c>
      <c r="L50" s="93" t="str">
        <f>IF(kladivo!J50="","",kladivo!J50)</f>
        <v/>
      </c>
      <c r="M50" s="62" t="str">
        <f>IF(koule!H50="","",koule!H50)</f>
        <v/>
      </c>
      <c r="N50" s="69" t="str">
        <f>IF(koule!I50="","",koule!I50)</f>
        <v/>
      </c>
      <c r="O50" s="62" t="str">
        <f>IF(koule!J50="","",koule!J50)</f>
        <v/>
      </c>
      <c r="P50" s="62" t="str">
        <f>IF(disk!H50="","",disk!H50)</f>
        <v/>
      </c>
      <c r="Q50" s="62" t="str">
        <f>IF(disk!I50="","",disk!I50)</f>
        <v/>
      </c>
      <c r="R50" s="62" t="str">
        <f>IF(disk!J50="","",disk!J50)</f>
        <v/>
      </c>
      <c r="S50" s="62" t="str">
        <f>IF(oštěp!H50="","",oštěp!H50)</f>
        <v/>
      </c>
      <c r="T50" s="62" t="str">
        <f>IF(oštěp!I50="","",oštěp!I50)</f>
        <v/>
      </c>
      <c r="U50" s="62" t="str">
        <f>IF(oštěp!J50="","",oštěp!J50)</f>
        <v/>
      </c>
      <c r="V50" s="62" t="str">
        <f>IF(břemeno!H50="","",břemeno!H50)</f>
        <v/>
      </c>
      <c r="W50" s="62" t="str">
        <f>IF(břemeno!I50="","",břemeno!I50)</f>
        <v/>
      </c>
      <c r="X50" s="62" t="str">
        <f>IF(břemeno!J50="","",břemeno!J50)</f>
        <v/>
      </c>
    </row>
    <row r="51" spans="1:24" x14ac:dyDescent="0.2">
      <c r="A51" s="125"/>
      <c r="B51" s="114" t="str">
        <f t="shared" si="0"/>
        <v/>
      </c>
      <c r="C51" s="125"/>
      <c r="D51" s="125"/>
      <c r="E51" s="126"/>
      <c r="F51" s="125"/>
      <c r="G51" s="63" t="str">
        <f t="shared" si="3"/>
        <v/>
      </c>
      <c r="H51" s="71" t="str">
        <f t="shared" si="1"/>
        <v/>
      </c>
      <c r="I51" s="134" t="str">
        <f t="shared" si="2"/>
        <v/>
      </c>
      <c r="J51" s="92" t="str">
        <f>IF(kladivo!H51="","",kladivo!H51)</f>
        <v/>
      </c>
      <c r="K51" s="69" t="str">
        <f>IF(kladivo!I51="","",kladivo!I51)</f>
        <v/>
      </c>
      <c r="L51" s="93" t="str">
        <f>IF(kladivo!J51="","",kladivo!J51)</f>
        <v/>
      </c>
      <c r="M51" s="62" t="str">
        <f>IF(koule!H51="","",koule!H51)</f>
        <v/>
      </c>
      <c r="N51" s="69" t="str">
        <f>IF(koule!I51="","",koule!I51)</f>
        <v/>
      </c>
      <c r="O51" s="62" t="str">
        <f>IF(koule!J51="","",koule!J51)</f>
        <v/>
      </c>
      <c r="P51" s="62" t="str">
        <f>IF(disk!H51="","",disk!H51)</f>
        <v/>
      </c>
      <c r="Q51" s="62" t="str">
        <f>IF(disk!I51="","",disk!I51)</f>
        <v/>
      </c>
      <c r="R51" s="62" t="str">
        <f>IF(disk!J51="","",disk!J51)</f>
        <v/>
      </c>
      <c r="S51" s="62" t="str">
        <f>IF(oštěp!H51="","",oštěp!H51)</f>
        <v/>
      </c>
      <c r="T51" s="62" t="str">
        <f>IF(oštěp!I51="","",oštěp!I51)</f>
        <v/>
      </c>
      <c r="U51" s="62" t="str">
        <f>IF(oštěp!J51="","",oštěp!J51)</f>
        <v/>
      </c>
      <c r="V51" s="62" t="str">
        <f>IF(břemeno!H51="","",břemeno!H51)</f>
        <v/>
      </c>
      <c r="W51" s="62" t="str">
        <f>IF(břemeno!I51="","",břemeno!I51)</f>
        <v/>
      </c>
      <c r="X51" s="62" t="str">
        <f>IF(břemeno!J51="","",břemeno!J51)</f>
        <v/>
      </c>
    </row>
    <row r="52" spans="1:24" x14ac:dyDescent="0.2">
      <c r="A52" s="125"/>
      <c r="B52" s="114" t="str">
        <f t="shared" si="0"/>
        <v/>
      </c>
      <c r="C52" s="125"/>
      <c r="D52" s="125"/>
      <c r="E52" s="126"/>
      <c r="F52" s="125"/>
      <c r="G52" s="63" t="str">
        <f t="shared" si="3"/>
        <v/>
      </c>
      <c r="H52" s="71" t="str">
        <f t="shared" si="1"/>
        <v/>
      </c>
      <c r="I52" s="134" t="str">
        <f t="shared" si="2"/>
        <v/>
      </c>
      <c r="J52" s="92" t="str">
        <f>IF(kladivo!H52="","",kladivo!H52)</f>
        <v/>
      </c>
      <c r="K52" s="69" t="str">
        <f>IF(kladivo!I52="","",kladivo!I52)</f>
        <v/>
      </c>
      <c r="L52" s="93" t="str">
        <f>IF(kladivo!J52="","",kladivo!J52)</f>
        <v/>
      </c>
      <c r="M52" s="62" t="str">
        <f>IF(koule!H52="","",koule!H52)</f>
        <v/>
      </c>
      <c r="N52" s="69" t="str">
        <f>IF(koule!I52="","",koule!I52)</f>
        <v/>
      </c>
      <c r="O52" s="62" t="str">
        <f>IF(koule!J52="","",koule!J52)</f>
        <v/>
      </c>
      <c r="P52" s="62" t="str">
        <f>IF(disk!H52="","",disk!H52)</f>
        <v/>
      </c>
      <c r="Q52" s="62" t="str">
        <f>IF(disk!I52="","",disk!I52)</f>
        <v/>
      </c>
      <c r="R52" s="62" t="str">
        <f>IF(disk!J52="","",disk!J52)</f>
        <v/>
      </c>
      <c r="S52" s="62" t="str">
        <f>IF(oštěp!H52="","",oštěp!H52)</f>
        <v/>
      </c>
      <c r="T52" s="62" t="str">
        <f>IF(oštěp!I52="","",oštěp!I52)</f>
        <v/>
      </c>
      <c r="U52" s="62" t="str">
        <f>IF(oštěp!J52="","",oštěp!J52)</f>
        <v/>
      </c>
      <c r="V52" s="62" t="str">
        <f>IF(břemeno!H52="","",břemeno!H52)</f>
        <v/>
      </c>
      <c r="W52" s="62" t="str">
        <f>IF(břemeno!I52="","",břemeno!I52)</f>
        <v/>
      </c>
      <c r="X52" s="62" t="str">
        <f>IF(břemeno!J52="","",břemeno!J52)</f>
        <v/>
      </c>
    </row>
    <row r="53" spans="1:24" x14ac:dyDescent="0.2">
      <c r="A53" s="125"/>
      <c r="B53" s="114" t="str">
        <f t="shared" si="0"/>
        <v/>
      </c>
      <c r="C53" s="125"/>
      <c r="D53" s="125"/>
      <c r="E53" s="126"/>
      <c r="F53" s="125"/>
      <c r="G53" s="63" t="str">
        <f t="shared" si="3"/>
        <v/>
      </c>
      <c r="H53" s="71" t="str">
        <f t="shared" si="1"/>
        <v/>
      </c>
      <c r="I53" s="134" t="str">
        <f t="shared" si="2"/>
        <v/>
      </c>
      <c r="J53" s="92" t="str">
        <f>IF(kladivo!H53="","",kladivo!H53)</f>
        <v/>
      </c>
      <c r="K53" s="69" t="str">
        <f>IF(kladivo!I53="","",kladivo!I53)</f>
        <v/>
      </c>
      <c r="L53" s="93" t="str">
        <f>IF(kladivo!J53="","",kladivo!J53)</f>
        <v/>
      </c>
      <c r="M53" s="62" t="str">
        <f>IF(koule!H53="","",koule!H53)</f>
        <v/>
      </c>
      <c r="N53" s="69" t="str">
        <f>IF(koule!I53="","",koule!I53)</f>
        <v/>
      </c>
      <c r="O53" s="62" t="str">
        <f>IF(koule!J53="","",koule!J53)</f>
        <v/>
      </c>
      <c r="P53" s="62" t="str">
        <f>IF(disk!H53="","",disk!H53)</f>
        <v/>
      </c>
      <c r="Q53" s="62" t="str">
        <f>IF(disk!I53="","",disk!I53)</f>
        <v/>
      </c>
      <c r="R53" s="62" t="str">
        <f>IF(disk!J53="","",disk!J53)</f>
        <v/>
      </c>
      <c r="S53" s="62" t="str">
        <f>IF(oštěp!H53="","",oštěp!H53)</f>
        <v/>
      </c>
      <c r="T53" s="62" t="str">
        <f>IF(oštěp!I53="","",oštěp!I53)</f>
        <v/>
      </c>
      <c r="U53" s="62" t="str">
        <f>IF(oštěp!J53="","",oštěp!J53)</f>
        <v/>
      </c>
      <c r="V53" s="62" t="str">
        <f>IF(břemeno!H53="","",břemeno!H53)</f>
        <v/>
      </c>
      <c r="W53" s="62" t="str">
        <f>IF(břemeno!I53="","",břemeno!I53)</f>
        <v/>
      </c>
      <c r="X53" s="62" t="str">
        <f>IF(břemeno!J53="","",břemeno!J53)</f>
        <v/>
      </c>
    </row>
    <row r="54" spans="1:24" x14ac:dyDescent="0.2">
      <c r="A54" s="125"/>
      <c r="B54" s="114" t="str">
        <f t="shared" si="0"/>
        <v/>
      </c>
      <c r="C54" s="125"/>
      <c r="D54" s="125"/>
      <c r="E54" s="126"/>
      <c r="F54" s="125"/>
      <c r="G54" s="63" t="str">
        <f t="shared" si="3"/>
        <v/>
      </c>
      <c r="H54" s="71" t="str">
        <f t="shared" si="1"/>
        <v/>
      </c>
      <c r="I54" s="134" t="str">
        <f t="shared" si="2"/>
        <v/>
      </c>
      <c r="J54" s="92" t="str">
        <f>IF(kladivo!H54="","",kladivo!H54)</f>
        <v/>
      </c>
      <c r="K54" s="69" t="str">
        <f>IF(kladivo!I54="","",kladivo!I54)</f>
        <v/>
      </c>
      <c r="L54" s="93" t="str">
        <f>IF(kladivo!J54="","",kladivo!J54)</f>
        <v/>
      </c>
      <c r="M54" s="62" t="str">
        <f>IF(koule!H54="","",koule!H54)</f>
        <v/>
      </c>
      <c r="N54" s="69" t="str">
        <f>IF(koule!I54="","",koule!I54)</f>
        <v/>
      </c>
      <c r="O54" s="62" t="str">
        <f>IF(koule!J54="","",koule!J54)</f>
        <v/>
      </c>
      <c r="P54" s="62" t="str">
        <f>IF(disk!H54="","",disk!H54)</f>
        <v/>
      </c>
      <c r="Q54" s="62" t="str">
        <f>IF(disk!I54="","",disk!I54)</f>
        <v/>
      </c>
      <c r="R54" s="62" t="str">
        <f>IF(disk!J54="","",disk!J54)</f>
        <v/>
      </c>
      <c r="S54" s="62" t="str">
        <f>IF(oštěp!H54="","",oštěp!H54)</f>
        <v/>
      </c>
      <c r="T54" s="62" t="str">
        <f>IF(oštěp!I54="","",oštěp!I54)</f>
        <v/>
      </c>
      <c r="U54" s="62" t="str">
        <f>IF(oštěp!J54="","",oštěp!J54)</f>
        <v/>
      </c>
      <c r="V54" s="62" t="str">
        <f>IF(břemeno!H54="","",břemeno!H54)</f>
        <v/>
      </c>
      <c r="W54" s="62" t="str">
        <f>IF(břemeno!I54="","",břemeno!I54)</f>
        <v/>
      </c>
      <c r="X54" s="62" t="str">
        <f>IF(břemeno!J54="","",břemeno!J54)</f>
        <v/>
      </c>
    </row>
    <row r="55" spans="1:24" x14ac:dyDescent="0.2">
      <c r="A55" s="125"/>
      <c r="B55" s="114" t="str">
        <f t="shared" si="0"/>
        <v/>
      </c>
      <c r="C55" s="125"/>
      <c r="D55" s="125"/>
      <c r="E55" s="126"/>
      <c r="F55" s="125"/>
      <c r="G55" s="63" t="str">
        <f t="shared" si="3"/>
        <v/>
      </c>
      <c r="H55" s="71" t="str">
        <f t="shared" si="1"/>
        <v/>
      </c>
      <c r="I55" s="134" t="str">
        <f t="shared" si="2"/>
        <v/>
      </c>
      <c r="J55" s="92" t="str">
        <f>IF(kladivo!H55="","",kladivo!H55)</f>
        <v/>
      </c>
      <c r="K55" s="69" t="str">
        <f>IF(kladivo!I55="","",kladivo!I55)</f>
        <v/>
      </c>
      <c r="L55" s="93" t="str">
        <f>IF(kladivo!J55="","",kladivo!J55)</f>
        <v/>
      </c>
      <c r="M55" s="62" t="str">
        <f>IF(koule!H55="","",koule!H55)</f>
        <v/>
      </c>
      <c r="N55" s="69" t="str">
        <f>IF(koule!I55="","",koule!I55)</f>
        <v/>
      </c>
      <c r="O55" s="62" t="str">
        <f>IF(koule!J55="","",koule!J55)</f>
        <v/>
      </c>
      <c r="P55" s="62" t="str">
        <f>IF(disk!H55="","",disk!H55)</f>
        <v/>
      </c>
      <c r="Q55" s="62" t="str">
        <f>IF(disk!I55="","",disk!I55)</f>
        <v/>
      </c>
      <c r="R55" s="62" t="str">
        <f>IF(disk!J55="","",disk!J55)</f>
        <v/>
      </c>
      <c r="S55" s="62" t="str">
        <f>IF(oštěp!H55="","",oštěp!H55)</f>
        <v/>
      </c>
      <c r="T55" s="62" t="str">
        <f>IF(oštěp!I55="","",oštěp!I55)</f>
        <v/>
      </c>
      <c r="U55" s="62" t="str">
        <f>IF(oštěp!J55="","",oštěp!J55)</f>
        <v/>
      </c>
      <c r="V55" s="62" t="str">
        <f>IF(břemeno!H55="","",břemeno!H55)</f>
        <v/>
      </c>
      <c r="W55" s="62" t="str">
        <f>IF(břemeno!I55="","",břemeno!I55)</f>
        <v/>
      </c>
      <c r="X55" s="62" t="str">
        <f>IF(břemeno!J55="","",břemeno!J55)</f>
        <v/>
      </c>
    </row>
    <row r="56" spans="1:24" x14ac:dyDescent="0.2">
      <c r="A56" s="125"/>
      <c r="B56" s="114" t="str">
        <f t="shared" si="0"/>
        <v/>
      </c>
      <c r="C56" s="125"/>
      <c r="D56" s="125"/>
      <c r="E56" s="126"/>
      <c r="F56" s="125"/>
      <c r="G56" s="63" t="str">
        <f t="shared" si="3"/>
        <v/>
      </c>
      <c r="H56" s="71" t="str">
        <f t="shared" si="1"/>
        <v/>
      </c>
      <c r="I56" s="134" t="str">
        <f t="shared" si="2"/>
        <v/>
      </c>
      <c r="J56" s="92" t="str">
        <f>IF(kladivo!H56="","",kladivo!H56)</f>
        <v/>
      </c>
      <c r="K56" s="69" t="str">
        <f>IF(kladivo!I56="","",kladivo!I56)</f>
        <v/>
      </c>
      <c r="L56" s="93" t="str">
        <f>IF(kladivo!J56="","",kladivo!J56)</f>
        <v/>
      </c>
      <c r="M56" s="62" t="str">
        <f>IF(koule!H56="","",koule!H56)</f>
        <v/>
      </c>
      <c r="N56" s="69" t="str">
        <f>IF(koule!I56="","",koule!I56)</f>
        <v/>
      </c>
      <c r="O56" s="62" t="str">
        <f>IF(koule!J56="","",koule!J56)</f>
        <v/>
      </c>
      <c r="P56" s="62" t="str">
        <f>IF(disk!H56="","",disk!H56)</f>
        <v/>
      </c>
      <c r="Q56" s="62" t="str">
        <f>IF(disk!I56="","",disk!I56)</f>
        <v/>
      </c>
      <c r="R56" s="62" t="str">
        <f>IF(disk!J56="","",disk!J56)</f>
        <v/>
      </c>
      <c r="S56" s="62" t="str">
        <f>IF(oštěp!H56="","",oštěp!H56)</f>
        <v/>
      </c>
      <c r="T56" s="62" t="str">
        <f>IF(oštěp!I56="","",oštěp!I56)</f>
        <v/>
      </c>
      <c r="U56" s="62" t="str">
        <f>IF(oštěp!J56="","",oštěp!J56)</f>
        <v/>
      </c>
      <c r="V56" s="62" t="str">
        <f>IF(břemeno!H56="","",břemeno!H56)</f>
        <v/>
      </c>
      <c r="W56" s="62" t="str">
        <f>IF(břemeno!I56="","",břemeno!I56)</f>
        <v/>
      </c>
      <c r="X56" s="62" t="str">
        <f>IF(břemeno!J56="","",břemeno!J56)</f>
        <v/>
      </c>
    </row>
    <row r="57" spans="1:24" x14ac:dyDescent="0.2">
      <c r="A57" s="125"/>
      <c r="B57" s="114" t="str">
        <f t="shared" si="0"/>
        <v/>
      </c>
      <c r="C57" s="125"/>
      <c r="D57" s="125"/>
      <c r="E57" s="126"/>
      <c r="F57" s="125"/>
      <c r="G57" s="63" t="str">
        <f t="shared" si="3"/>
        <v/>
      </c>
      <c r="H57" s="71" t="str">
        <f t="shared" si="1"/>
        <v/>
      </c>
      <c r="I57" s="134" t="str">
        <f t="shared" si="2"/>
        <v/>
      </c>
      <c r="J57" s="92" t="str">
        <f>IF(kladivo!H57="","",kladivo!H57)</f>
        <v/>
      </c>
      <c r="K57" s="69" t="str">
        <f>IF(kladivo!I57="","",kladivo!I57)</f>
        <v/>
      </c>
      <c r="L57" s="93" t="str">
        <f>IF(kladivo!J57="","",kladivo!J57)</f>
        <v/>
      </c>
      <c r="M57" s="62" t="str">
        <f>IF(koule!H57="","",koule!H57)</f>
        <v/>
      </c>
      <c r="N57" s="69" t="str">
        <f>IF(koule!I57="","",koule!I57)</f>
        <v/>
      </c>
      <c r="O57" s="62" t="str">
        <f>IF(koule!J57="","",koule!J57)</f>
        <v/>
      </c>
      <c r="P57" s="62" t="str">
        <f>IF(disk!H57="","",disk!H57)</f>
        <v/>
      </c>
      <c r="Q57" s="62" t="str">
        <f>IF(disk!I57="","",disk!I57)</f>
        <v/>
      </c>
      <c r="R57" s="62" t="str">
        <f>IF(disk!J57="","",disk!J57)</f>
        <v/>
      </c>
      <c r="S57" s="62" t="str">
        <f>IF(oštěp!H57="","",oštěp!H57)</f>
        <v/>
      </c>
      <c r="T57" s="62" t="str">
        <f>IF(oštěp!I57="","",oštěp!I57)</f>
        <v/>
      </c>
      <c r="U57" s="62" t="str">
        <f>IF(oštěp!J57="","",oštěp!J57)</f>
        <v/>
      </c>
      <c r="V57" s="62" t="str">
        <f>IF(břemeno!H57="","",břemeno!H57)</f>
        <v/>
      </c>
      <c r="W57" s="62" t="str">
        <f>IF(břemeno!I57="","",břemeno!I57)</f>
        <v/>
      </c>
      <c r="X57" s="62" t="str">
        <f>IF(břemeno!J57="","",břemeno!J57)</f>
        <v/>
      </c>
    </row>
    <row r="58" spans="1:24" x14ac:dyDescent="0.2">
      <c r="A58" s="125"/>
      <c r="B58" s="114" t="str">
        <f t="shared" si="0"/>
        <v/>
      </c>
      <c r="C58" s="125"/>
      <c r="D58" s="125"/>
      <c r="E58" s="126"/>
      <c r="F58" s="125"/>
      <c r="G58" s="63" t="str">
        <f t="shared" si="3"/>
        <v/>
      </c>
      <c r="H58" s="71" t="str">
        <f t="shared" si="1"/>
        <v/>
      </c>
      <c r="I58" s="134" t="str">
        <f t="shared" si="2"/>
        <v/>
      </c>
      <c r="J58" s="92" t="str">
        <f>IF(kladivo!H58="","",kladivo!H58)</f>
        <v/>
      </c>
      <c r="K58" s="69" t="str">
        <f>IF(kladivo!I58="","",kladivo!I58)</f>
        <v/>
      </c>
      <c r="L58" s="93" t="str">
        <f>IF(kladivo!J58="","",kladivo!J58)</f>
        <v/>
      </c>
      <c r="M58" s="62" t="str">
        <f>IF(koule!H58="","",koule!H58)</f>
        <v/>
      </c>
      <c r="N58" s="69" t="str">
        <f>IF(koule!I58="","",koule!I58)</f>
        <v/>
      </c>
      <c r="O58" s="62" t="str">
        <f>IF(koule!J58="","",koule!J58)</f>
        <v/>
      </c>
      <c r="P58" s="62" t="str">
        <f>IF(disk!H58="","",disk!H58)</f>
        <v/>
      </c>
      <c r="Q58" s="62" t="str">
        <f>IF(disk!I58="","",disk!I58)</f>
        <v/>
      </c>
      <c r="R58" s="62" t="str">
        <f>IF(disk!J58="","",disk!J58)</f>
        <v/>
      </c>
      <c r="S58" s="62" t="str">
        <f>IF(oštěp!H58="","",oštěp!H58)</f>
        <v/>
      </c>
      <c r="T58" s="62" t="str">
        <f>IF(oštěp!I58="","",oštěp!I58)</f>
        <v/>
      </c>
      <c r="U58" s="62" t="str">
        <f>IF(oštěp!J58="","",oštěp!J58)</f>
        <v/>
      </c>
      <c r="V58" s="62" t="str">
        <f>IF(břemeno!H58="","",břemeno!H58)</f>
        <v/>
      </c>
      <c r="W58" s="62" t="str">
        <f>IF(břemeno!I58="","",břemeno!I58)</f>
        <v/>
      </c>
      <c r="X58" s="62" t="str">
        <f>IF(břemeno!J58="","",břemeno!J58)</f>
        <v/>
      </c>
    </row>
    <row r="59" spans="1:24" x14ac:dyDescent="0.2">
      <c r="A59" s="125"/>
      <c r="B59" s="114" t="str">
        <f t="shared" si="0"/>
        <v/>
      </c>
      <c r="C59" s="125"/>
      <c r="D59" s="125"/>
      <c r="E59" s="126"/>
      <c r="F59" s="125"/>
      <c r="G59" s="63" t="str">
        <f t="shared" si="3"/>
        <v/>
      </c>
      <c r="H59" s="71" t="str">
        <f t="shared" si="1"/>
        <v/>
      </c>
      <c r="I59" s="134" t="str">
        <f t="shared" si="2"/>
        <v/>
      </c>
      <c r="J59" s="92" t="str">
        <f>IF(kladivo!H59="","",kladivo!H59)</f>
        <v/>
      </c>
      <c r="K59" s="69" t="str">
        <f>IF(kladivo!I59="","",kladivo!I59)</f>
        <v/>
      </c>
      <c r="L59" s="93" t="str">
        <f>IF(kladivo!J59="","",kladivo!J59)</f>
        <v/>
      </c>
      <c r="M59" s="62" t="str">
        <f>IF(koule!H59="","",koule!H59)</f>
        <v/>
      </c>
      <c r="N59" s="69" t="str">
        <f>IF(koule!I59="","",koule!I59)</f>
        <v/>
      </c>
      <c r="O59" s="62" t="str">
        <f>IF(koule!J59="","",koule!J59)</f>
        <v/>
      </c>
      <c r="P59" s="62" t="str">
        <f>IF(disk!H59="","",disk!H59)</f>
        <v/>
      </c>
      <c r="Q59" s="62" t="str">
        <f>IF(disk!I59="","",disk!I59)</f>
        <v/>
      </c>
      <c r="R59" s="62" t="str">
        <f>IF(disk!J59="","",disk!J59)</f>
        <v/>
      </c>
      <c r="S59" s="62" t="str">
        <f>IF(oštěp!H59="","",oštěp!H59)</f>
        <v/>
      </c>
      <c r="T59" s="62" t="str">
        <f>IF(oštěp!I59="","",oštěp!I59)</f>
        <v/>
      </c>
      <c r="U59" s="62" t="str">
        <f>IF(oštěp!J59="","",oštěp!J59)</f>
        <v/>
      </c>
      <c r="V59" s="62" t="str">
        <f>IF(břemeno!H59="","",břemeno!H59)</f>
        <v/>
      </c>
      <c r="W59" s="62" t="str">
        <f>IF(břemeno!I59="","",břemeno!I59)</f>
        <v/>
      </c>
      <c r="X59" s="62" t="str">
        <f>IF(břemeno!J59="","",břemeno!J59)</f>
        <v/>
      </c>
    </row>
    <row r="60" spans="1:24" ht="13.5" thickBot="1" x14ac:dyDescent="0.25">
      <c r="A60" s="125"/>
      <c r="B60" s="114" t="str">
        <f t="shared" si="0"/>
        <v/>
      </c>
      <c r="C60" s="125"/>
      <c r="D60" s="125"/>
      <c r="E60" s="126"/>
      <c r="F60" s="125"/>
      <c r="G60" s="63" t="str">
        <f t="shared" si="3"/>
        <v/>
      </c>
      <c r="H60" s="72" t="str">
        <f t="shared" si="1"/>
        <v/>
      </c>
      <c r="I60" s="134" t="str">
        <f t="shared" si="2"/>
        <v/>
      </c>
      <c r="J60" s="94" t="str">
        <f>IF(kladivo!H60="","",kladivo!H60)</f>
        <v/>
      </c>
      <c r="K60" s="95" t="str">
        <f>IF(kladivo!I60="","",kladivo!I60)</f>
        <v/>
      </c>
      <c r="L60" s="96" t="str">
        <f>IF(kladivo!J60="","",kladivo!J60)</f>
        <v/>
      </c>
      <c r="M60" s="62" t="str">
        <f>IF(koule!H60="","",koule!H60)</f>
        <v/>
      </c>
      <c r="N60" s="69" t="str">
        <f>IF(koule!I60="","",koule!I60)</f>
        <v/>
      </c>
      <c r="O60" s="62" t="str">
        <f>IF(koule!J60="","",koule!J60)</f>
        <v/>
      </c>
      <c r="P60" s="62" t="str">
        <f>IF(disk!H60="","",disk!H60)</f>
        <v/>
      </c>
      <c r="Q60" s="62" t="str">
        <f>IF(disk!I60="","",disk!I60)</f>
        <v/>
      </c>
      <c r="R60" s="62" t="str">
        <f>IF(disk!J60="","",disk!J60)</f>
        <v/>
      </c>
      <c r="S60" s="62" t="str">
        <f>IF(oštěp!H60="","",oštěp!H60)</f>
        <v/>
      </c>
      <c r="T60" s="62" t="str">
        <f>IF(oštěp!I60="","",oštěp!I60)</f>
        <v/>
      </c>
      <c r="U60" s="62" t="str">
        <f>IF(oštěp!J60="","",oštěp!J60)</f>
        <v/>
      </c>
      <c r="V60" s="62" t="str">
        <f>IF(břemeno!H60="","",břemeno!H60)</f>
        <v/>
      </c>
      <c r="W60" s="62" t="str">
        <f>IF(břemeno!I60="","",břemeno!I60)</f>
        <v/>
      </c>
      <c r="X60" s="62" t="str">
        <f>IF(břemeno!J60="","",břemeno!J60)</f>
        <v/>
      </c>
    </row>
  </sheetData>
  <sheetProtection sheet="1" objects="1" scenarios="1"/>
  <dataValidations count="2">
    <dataValidation type="date" allowBlank="1" showInputMessage="1" showErrorMessage="1" errorTitle="chybný formát" error="tvar datumu musí být DD.MM.RRRR např. 01.01.1955" promptTitle="datum ve tvaru DD.MM.RRRR" sqref="E7:E60" xr:uid="{00000000-0002-0000-0100-000000000000}">
      <formula1>7306</formula1>
      <formula2>32874</formula2>
    </dataValidation>
    <dataValidation type="date" allowBlank="1" showInputMessage="1" showErrorMessage="1" errorTitle="chybný formát" error="tvar datumu musí být DD.MM.RRRR např. 01.01.1955_x000a_a menší než 01.01.1999. Pozor - když vyjde věk &lt;35, tak se pak nebudou počítat body_x000a_" promptTitle="datum ve tvaru DD.MM.RRRR" sqref="E6" xr:uid="{00000000-0002-0000-0100-000001000000}">
      <formula1>7306</formula1>
      <formula2>32874</formula2>
    </dataValidation>
  </dataValidations>
  <pageMargins left="0.7" right="0.7" top="0.78740157499999996" bottom="0.78740157499999996" header="0.3" footer="0.3"/>
  <pageSetup paperSize="9" scale="43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2"/>
  <dimension ref="A1:V67"/>
  <sheetViews>
    <sheetView topLeftCell="D1" workbookViewId="0">
      <selection activeCell="L19" sqref="L19"/>
    </sheetView>
  </sheetViews>
  <sheetFormatPr defaultRowHeight="12.75" x14ac:dyDescent="0.2"/>
  <cols>
    <col min="1" max="1" width="4.7109375" customWidth="1"/>
    <col min="2" max="2" width="6.140625" customWidth="1"/>
    <col min="3" max="3" width="6.42578125" style="29" bestFit="1" customWidth="1"/>
    <col min="4" max="4" width="20.7109375" style="10" bestFit="1" customWidth="1"/>
    <col min="5" max="5" width="11.5703125" style="10" bestFit="1" customWidth="1"/>
    <col min="6" max="6" width="27.42578125" style="10" bestFit="1" customWidth="1"/>
    <col min="7" max="7" width="4.7109375" customWidth="1"/>
    <col min="8" max="9" width="5.7109375" customWidth="1"/>
    <col min="10" max="10" width="8" customWidth="1"/>
    <col min="11" max="11" width="6.85546875" bestFit="1" customWidth="1"/>
    <col min="12" max="17" width="7.7109375" customWidth="1"/>
    <col min="18" max="18" width="10.140625" bestFit="1" customWidth="1"/>
    <col min="19" max="19" width="7.5703125" style="104" hidden="1" customWidth="1"/>
    <col min="20" max="20" width="6.7109375" style="104" hidden="1" customWidth="1"/>
    <col min="21" max="22" width="7.5703125" style="104" hidden="1" customWidth="1"/>
    <col min="257" max="258" width="4.7109375" customWidth="1"/>
    <col min="259" max="259" width="6.42578125" bestFit="1" customWidth="1"/>
    <col min="260" max="260" width="20.7109375" bestFit="1" customWidth="1"/>
    <col min="261" max="261" width="11.5703125" bestFit="1" customWidth="1"/>
    <col min="262" max="262" width="27.42578125" bestFit="1" customWidth="1"/>
    <col min="263" max="263" width="4.7109375" customWidth="1"/>
    <col min="264" max="265" width="5.7109375" customWidth="1"/>
    <col min="266" max="266" width="8" customWidth="1"/>
    <col min="267" max="267" width="6.85546875" bestFit="1" customWidth="1"/>
    <col min="268" max="273" width="7.7109375" customWidth="1"/>
    <col min="275" max="275" width="7.5703125" bestFit="1" customWidth="1"/>
    <col min="276" max="276" width="6.7109375" customWidth="1"/>
    <col min="277" max="278" width="7.5703125" bestFit="1" customWidth="1"/>
    <col min="513" max="514" width="4.7109375" customWidth="1"/>
    <col min="515" max="515" width="6.42578125" bestFit="1" customWidth="1"/>
    <col min="516" max="516" width="20.7109375" bestFit="1" customWidth="1"/>
    <col min="517" max="517" width="11.5703125" bestFit="1" customWidth="1"/>
    <col min="518" max="518" width="27.42578125" bestFit="1" customWidth="1"/>
    <col min="519" max="519" width="4.7109375" customWidth="1"/>
    <col min="520" max="521" width="5.7109375" customWidth="1"/>
    <col min="522" max="522" width="8" customWidth="1"/>
    <col min="523" max="523" width="6.85546875" bestFit="1" customWidth="1"/>
    <col min="524" max="529" width="7.7109375" customWidth="1"/>
    <col min="531" max="531" width="7.5703125" bestFit="1" customWidth="1"/>
    <col min="532" max="532" width="6.7109375" customWidth="1"/>
    <col min="533" max="534" width="7.5703125" bestFit="1" customWidth="1"/>
    <col min="769" max="770" width="4.7109375" customWidth="1"/>
    <col min="771" max="771" width="6.42578125" bestFit="1" customWidth="1"/>
    <col min="772" max="772" width="20.7109375" bestFit="1" customWidth="1"/>
    <col min="773" max="773" width="11.5703125" bestFit="1" customWidth="1"/>
    <col min="774" max="774" width="27.42578125" bestFit="1" customWidth="1"/>
    <col min="775" max="775" width="4.7109375" customWidth="1"/>
    <col min="776" max="777" width="5.7109375" customWidth="1"/>
    <col min="778" max="778" width="8" customWidth="1"/>
    <col min="779" max="779" width="6.85546875" bestFit="1" customWidth="1"/>
    <col min="780" max="785" width="7.7109375" customWidth="1"/>
    <col min="787" max="787" width="7.5703125" bestFit="1" customWidth="1"/>
    <col min="788" max="788" width="6.7109375" customWidth="1"/>
    <col min="789" max="790" width="7.5703125" bestFit="1" customWidth="1"/>
    <col min="1025" max="1026" width="4.7109375" customWidth="1"/>
    <col min="1027" max="1027" width="6.42578125" bestFit="1" customWidth="1"/>
    <col min="1028" max="1028" width="20.7109375" bestFit="1" customWidth="1"/>
    <col min="1029" max="1029" width="11.5703125" bestFit="1" customWidth="1"/>
    <col min="1030" max="1030" width="27.42578125" bestFit="1" customWidth="1"/>
    <col min="1031" max="1031" width="4.7109375" customWidth="1"/>
    <col min="1032" max="1033" width="5.7109375" customWidth="1"/>
    <col min="1034" max="1034" width="8" customWidth="1"/>
    <col min="1035" max="1035" width="6.85546875" bestFit="1" customWidth="1"/>
    <col min="1036" max="1041" width="7.7109375" customWidth="1"/>
    <col min="1043" max="1043" width="7.5703125" bestFit="1" customWidth="1"/>
    <col min="1044" max="1044" width="6.7109375" customWidth="1"/>
    <col min="1045" max="1046" width="7.5703125" bestFit="1" customWidth="1"/>
    <col min="1281" max="1282" width="4.7109375" customWidth="1"/>
    <col min="1283" max="1283" width="6.42578125" bestFit="1" customWidth="1"/>
    <col min="1284" max="1284" width="20.7109375" bestFit="1" customWidth="1"/>
    <col min="1285" max="1285" width="11.5703125" bestFit="1" customWidth="1"/>
    <col min="1286" max="1286" width="27.42578125" bestFit="1" customWidth="1"/>
    <col min="1287" max="1287" width="4.7109375" customWidth="1"/>
    <col min="1288" max="1289" width="5.7109375" customWidth="1"/>
    <col min="1290" max="1290" width="8" customWidth="1"/>
    <col min="1291" max="1291" width="6.85546875" bestFit="1" customWidth="1"/>
    <col min="1292" max="1297" width="7.7109375" customWidth="1"/>
    <col min="1299" max="1299" width="7.5703125" bestFit="1" customWidth="1"/>
    <col min="1300" max="1300" width="6.7109375" customWidth="1"/>
    <col min="1301" max="1302" width="7.5703125" bestFit="1" customWidth="1"/>
    <col min="1537" max="1538" width="4.7109375" customWidth="1"/>
    <col min="1539" max="1539" width="6.42578125" bestFit="1" customWidth="1"/>
    <col min="1540" max="1540" width="20.7109375" bestFit="1" customWidth="1"/>
    <col min="1541" max="1541" width="11.5703125" bestFit="1" customWidth="1"/>
    <col min="1542" max="1542" width="27.42578125" bestFit="1" customWidth="1"/>
    <col min="1543" max="1543" width="4.7109375" customWidth="1"/>
    <col min="1544" max="1545" width="5.7109375" customWidth="1"/>
    <col min="1546" max="1546" width="8" customWidth="1"/>
    <col min="1547" max="1547" width="6.85546875" bestFit="1" customWidth="1"/>
    <col min="1548" max="1553" width="7.7109375" customWidth="1"/>
    <col min="1555" max="1555" width="7.5703125" bestFit="1" customWidth="1"/>
    <col min="1556" max="1556" width="6.7109375" customWidth="1"/>
    <col min="1557" max="1558" width="7.5703125" bestFit="1" customWidth="1"/>
    <col min="1793" max="1794" width="4.7109375" customWidth="1"/>
    <col min="1795" max="1795" width="6.42578125" bestFit="1" customWidth="1"/>
    <col min="1796" max="1796" width="20.7109375" bestFit="1" customWidth="1"/>
    <col min="1797" max="1797" width="11.5703125" bestFit="1" customWidth="1"/>
    <col min="1798" max="1798" width="27.42578125" bestFit="1" customWidth="1"/>
    <col min="1799" max="1799" width="4.7109375" customWidth="1"/>
    <col min="1800" max="1801" width="5.7109375" customWidth="1"/>
    <col min="1802" max="1802" width="8" customWidth="1"/>
    <col min="1803" max="1803" width="6.85546875" bestFit="1" customWidth="1"/>
    <col min="1804" max="1809" width="7.7109375" customWidth="1"/>
    <col min="1811" max="1811" width="7.5703125" bestFit="1" customWidth="1"/>
    <col min="1812" max="1812" width="6.7109375" customWidth="1"/>
    <col min="1813" max="1814" width="7.5703125" bestFit="1" customWidth="1"/>
    <col min="2049" max="2050" width="4.7109375" customWidth="1"/>
    <col min="2051" max="2051" width="6.42578125" bestFit="1" customWidth="1"/>
    <col min="2052" max="2052" width="20.7109375" bestFit="1" customWidth="1"/>
    <col min="2053" max="2053" width="11.5703125" bestFit="1" customWidth="1"/>
    <col min="2054" max="2054" width="27.42578125" bestFit="1" customWidth="1"/>
    <col min="2055" max="2055" width="4.7109375" customWidth="1"/>
    <col min="2056" max="2057" width="5.7109375" customWidth="1"/>
    <col min="2058" max="2058" width="8" customWidth="1"/>
    <col min="2059" max="2059" width="6.85546875" bestFit="1" customWidth="1"/>
    <col min="2060" max="2065" width="7.7109375" customWidth="1"/>
    <col min="2067" max="2067" width="7.5703125" bestFit="1" customWidth="1"/>
    <col min="2068" max="2068" width="6.7109375" customWidth="1"/>
    <col min="2069" max="2070" width="7.5703125" bestFit="1" customWidth="1"/>
    <col min="2305" max="2306" width="4.7109375" customWidth="1"/>
    <col min="2307" max="2307" width="6.42578125" bestFit="1" customWidth="1"/>
    <col min="2308" max="2308" width="20.7109375" bestFit="1" customWidth="1"/>
    <col min="2309" max="2309" width="11.5703125" bestFit="1" customWidth="1"/>
    <col min="2310" max="2310" width="27.42578125" bestFit="1" customWidth="1"/>
    <col min="2311" max="2311" width="4.7109375" customWidth="1"/>
    <col min="2312" max="2313" width="5.7109375" customWidth="1"/>
    <col min="2314" max="2314" width="8" customWidth="1"/>
    <col min="2315" max="2315" width="6.85546875" bestFit="1" customWidth="1"/>
    <col min="2316" max="2321" width="7.7109375" customWidth="1"/>
    <col min="2323" max="2323" width="7.5703125" bestFit="1" customWidth="1"/>
    <col min="2324" max="2324" width="6.7109375" customWidth="1"/>
    <col min="2325" max="2326" width="7.5703125" bestFit="1" customWidth="1"/>
    <col min="2561" max="2562" width="4.7109375" customWidth="1"/>
    <col min="2563" max="2563" width="6.42578125" bestFit="1" customWidth="1"/>
    <col min="2564" max="2564" width="20.7109375" bestFit="1" customWidth="1"/>
    <col min="2565" max="2565" width="11.5703125" bestFit="1" customWidth="1"/>
    <col min="2566" max="2566" width="27.42578125" bestFit="1" customWidth="1"/>
    <col min="2567" max="2567" width="4.7109375" customWidth="1"/>
    <col min="2568" max="2569" width="5.7109375" customWidth="1"/>
    <col min="2570" max="2570" width="8" customWidth="1"/>
    <col min="2571" max="2571" width="6.85546875" bestFit="1" customWidth="1"/>
    <col min="2572" max="2577" width="7.7109375" customWidth="1"/>
    <col min="2579" max="2579" width="7.5703125" bestFit="1" customWidth="1"/>
    <col min="2580" max="2580" width="6.7109375" customWidth="1"/>
    <col min="2581" max="2582" width="7.5703125" bestFit="1" customWidth="1"/>
    <col min="2817" max="2818" width="4.7109375" customWidth="1"/>
    <col min="2819" max="2819" width="6.42578125" bestFit="1" customWidth="1"/>
    <col min="2820" max="2820" width="20.7109375" bestFit="1" customWidth="1"/>
    <col min="2821" max="2821" width="11.5703125" bestFit="1" customWidth="1"/>
    <col min="2822" max="2822" width="27.42578125" bestFit="1" customWidth="1"/>
    <col min="2823" max="2823" width="4.7109375" customWidth="1"/>
    <col min="2824" max="2825" width="5.7109375" customWidth="1"/>
    <col min="2826" max="2826" width="8" customWidth="1"/>
    <col min="2827" max="2827" width="6.85546875" bestFit="1" customWidth="1"/>
    <col min="2828" max="2833" width="7.7109375" customWidth="1"/>
    <col min="2835" max="2835" width="7.5703125" bestFit="1" customWidth="1"/>
    <col min="2836" max="2836" width="6.7109375" customWidth="1"/>
    <col min="2837" max="2838" width="7.5703125" bestFit="1" customWidth="1"/>
    <col min="3073" max="3074" width="4.7109375" customWidth="1"/>
    <col min="3075" max="3075" width="6.42578125" bestFit="1" customWidth="1"/>
    <col min="3076" max="3076" width="20.7109375" bestFit="1" customWidth="1"/>
    <col min="3077" max="3077" width="11.5703125" bestFit="1" customWidth="1"/>
    <col min="3078" max="3078" width="27.42578125" bestFit="1" customWidth="1"/>
    <col min="3079" max="3079" width="4.7109375" customWidth="1"/>
    <col min="3080" max="3081" width="5.7109375" customWidth="1"/>
    <col min="3082" max="3082" width="8" customWidth="1"/>
    <col min="3083" max="3083" width="6.85546875" bestFit="1" customWidth="1"/>
    <col min="3084" max="3089" width="7.7109375" customWidth="1"/>
    <col min="3091" max="3091" width="7.5703125" bestFit="1" customWidth="1"/>
    <col min="3092" max="3092" width="6.7109375" customWidth="1"/>
    <col min="3093" max="3094" width="7.5703125" bestFit="1" customWidth="1"/>
    <col min="3329" max="3330" width="4.7109375" customWidth="1"/>
    <col min="3331" max="3331" width="6.42578125" bestFit="1" customWidth="1"/>
    <col min="3332" max="3332" width="20.7109375" bestFit="1" customWidth="1"/>
    <col min="3333" max="3333" width="11.5703125" bestFit="1" customWidth="1"/>
    <col min="3334" max="3334" width="27.42578125" bestFit="1" customWidth="1"/>
    <col min="3335" max="3335" width="4.7109375" customWidth="1"/>
    <col min="3336" max="3337" width="5.7109375" customWidth="1"/>
    <col min="3338" max="3338" width="8" customWidth="1"/>
    <col min="3339" max="3339" width="6.85546875" bestFit="1" customWidth="1"/>
    <col min="3340" max="3345" width="7.7109375" customWidth="1"/>
    <col min="3347" max="3347" width="7.5703125" bestFit="1" customWidth="1"/>
    <col min="3348" max="3348" width="6.7109375" customWidth="1"/>
    <col min="3349" max="3350" width="7.5703125" bestFit="1" customWidth="1"/>
    <col min="3585" max="3586" width="4.7109375" customWidth="1"/>
    <col min="3587" max="3587" width="6.42578125" bestFit="1" customWidth="1"/>
    <col min="3588" max="3588" width="20.7109375" bestFit="1" customWidth="1"/>
    <col min="3589" max="3589" width="11.5703125" bestFit="1" customWidth="1"/>
    <col min="3590" max="3590" width="27.42578125" bestFit="1" customWidth="1"/>
    <col min="3591" max="3591" width="4.7109375" customWidth="1"/>
    <col min="3592" max="3593" width="5.7109375" customWidth="1"/>
    <col min="3594" max="3594" width="8" customWidth="1"/>
    <col min="3595" max="3595" width="6.85546875" bestFit="1" customWidth="1"/>
    <col min="3596" max="3601" width="7.7109375" customWidth="1"/>
    <col min="3603" max="3603" width="7.5703125" bestFit="1" customWidth="1"/>
    <col min="3604" max="3604" width="6.7109375" customWidth="1"/>
    <col min="3605" max="3606" width="7.5703125" bestFit="1" customWidth="1"/>
    <col min="3841" max="3842" width="4.7109375" customWidth="1"/>
    <col min="3843" max="3843" width="6.42578125" bestFit="1" customWidth="1"/>
    <col min="3844" max="3844" width="20.7109375" bestFit="1" customWidth="1"/>
    <col min="3845" max="3845" width="11.5703125" bestFit="1" customWidth="1"/>
    <col min="3846" max="3846" width="27.42578125" bestFit="1" customWidth="1"/>
    <col min="3847" max="3847" width="4.7109375" customWidth="1"/>
    <col min="3848" max="3849" width="5.7109375" customWidth="1"/>
    <col min="3850" max="3850" width="8" customWidth="1"/>
    <col min="3851" max="3851" width="6.85546875" bestFit="1" customWidth="1"/>
    <col min="3852" max="3857" width="7.7109375" customWidth="1"/>
    <col min="3859" max="3859" width="7.5703125" bestFit="1" customWidth="1"/>
    <col min="3860" max="3860" width="6.7109375" customWidth="1"/>
    <col min="3861" max="3862" width="7.5703125" bestFit="1" customWidth="1"/>
    <col min="4097" max="4098" width="4.7109375" customWidth="1"/>
    <col min="4099" max="4099" width="6.42578125" bestFit="1" customWidth="1"/>
    <col min="4100" max="4100" width="20.7109375" bestFit="1" customWidth="1"/>
    <col min="4101" max="4101" width="11.5703125" bestFit="1" customWidth="1"/>
    <col min="4102" max="4102" width="27.42578125" bestFit="1" customWidth="1"/>
    <col min="4103" max="4103" width="4.7109375" customWidth="1"/>
    <col min="4104" max="4105" width="5.7109375" customWidth="1"/>
    <col min="4106" max="4106" width="8" customWidth="1"/>
    <col min="4107" max="4107" width="6.85546875" bestFit="1" customWidth="1"/>
    <col min="4108" max="4113" width="7.7109375" customWidth="1"/>
    <col min="4115" max="4115" width="7.5703125" bestFit="1" customWidth="1"/>
    <col min="4116" max="4116" width="6.7109375" customWidth="1"/>
    <col min="4117" max="4118" width="7.5703125" bestFit="1" customWidth="1"/>
    <col min="4353" max="4354" width="4.7109375" customWidth="1"/>
    <col min="4355" max="4355" width="6.42578125" bestFit="1" customWidth="1"/>
    <col min="4356" max="4356" width="20.7109375" bestFit="1" customWidth="1"/>
    <col min="4357" max="4357" width="11.5703125" bestFit="1" customWidth="1"/>
    <col min="4358" max="4358" width="27.42578125" bestFit="1" customWidth="1"/>
    <col min="4359" max="4359" width="4.7109375" customWidth="1"/>
    <col min="4360" max="4361" width="5.7109375" customWidth="1"/>
    <col min="4362" max="4362" width="8" customWidth="1"/>
    <col min="4363" max="4363" width="6.85546875" bestFit="1" customWidth="1"/>
    <col min="4364" max="4369" width="7.7109375" customWidth="1"/>
    <col min="4371" max="4371" width="7.5703125" bestFit="1" customWidth="1"/>
    <col min="4372" max="4372" width="6.7109375" customWidth="1"/>
    <col min="4373" max="4374" width="7.5703125" bestFit="1" customWidth="1"/>
    <col min="4609" max="4610" width="4.7109375" customWidth="1"/>
    <col min="4611" max="4611" width="6.42578125" bestFit="1" customWidth="1"/>
    <col min="4612" max="4612" width="20.7109375" bestFit="1" customWidth="1"/>
    <col min="4613" max="4613" width="11.5703125" bestFit="1" customWidth="1"/>
    <col min="4614" max="4614" width="27.42578125" bestFit="1" customWidth="1"/>
    <col min="4615" max="4615" width="4.7109375" customWidth="1"/>
    <col min="4616" max="4617" width="5.7109375" customWidth="1"/>
    <col min="4618" max="4618" width="8" customWidth="1"/>
    <col min="4619" max="4619" width="6.85546875" bestFit="1" customWidth="1"/>
    <col min="4620" max="4625" width="7.7109375" customWidth="1"/>
    <col min="4627" max="4627" width="7.5703125" bestFit="1" customWidth="1"/>
    <col min="4628" max="4628" width="6.7109375" customWidth="1"/>
    <col min="4629" max="4630" width="7.5703125" bestFit="1" customWidth="1"/>
    <col min="4865" max="4866" width="4.7109375" customWidth="1"/>
    <col min="4867" max="4867" width="6.42578125" bestFit="1" customWidth="1"/>
    <col min="4868" max="4868" width="20.7109375" bestFit="1" customWidth="1"/>
    <col min="4869" max="4869" width="11.5703125" bestFit="1" customWidth="1"/>
    <col min="4870" max="4870" width="27.42578125" bestFit="1" customWidth="1"/>
    <col min="4871" max="4871" width="4.7109375" customWidth="1"/>
    <col min="4872" max="4873" width="5.7109375" customWidth="1"/>
    <col min="4874" max="4874" width="8" customWidth="1"/>
    <col min="4875" max="4875" width="6.85546875" bestFit="1" customWidth="1"/>
    <col min="4876" max="4881" width="7.7109375" customWidth="1"/>
    <col min="4883" max="4883" width="7.5703125" bestFit="1" customWidth="1"/>
    <col min="4884" max="4884" width="6.7109375" customWidth="1"/>
    <col min="4885" max="4886" width="7.5703125" bestFit="1" customWidth="1"/>
    <col min="5121" max="5122" width="4.7109375" customWidth="1"/>
    <col min="5123" max="5123" width="6.42578125" bestFit="1" customWidth="1"/>
    <col min="5124" max="5124" width="20.7109375" bestFit="1" customWidth="1"/>
    <col min="5125" max="5125" width="11.5703125" bestFit="1" customWidth="1"/>
    <col min="5126" max="5126" width="27.42578125" bestFit="1" customWidth="1"/>
    <col min="5127" max="5127" width="4.7109375" customWidth="1"/>
    <col min="5128" max="5129" width="5.7109375" customWidth="1"/>
    <col min="5130" max="5130" width="8" customWidth="1"/>
    <col min="5131" max="5131" width="6.85546875" bestFit="1" customWidth="1"/>
    <col min="5132" max="5137" width="7.7109375" customWidth="1"/>
    <col min="5139" max="5139" width="7.5703125" bestFit="1" customWidth="1"/>
    <col min="5140" max="5140" width="6.7109375" customWidth="1"/>
    <col min="5141" max="5142" width="7.5703125" bestFit="1" customWidth="1"/>
    <col min="5377" max="5378" width="4.7109375" customWidth="1"/>
    <col min="5379" max="5379" width="6.42578125" bestFit="1" customWidth="1"/>
    <col min="5380" max="5380" width="20.7109375" bestFit="1" customWidth="1"/>
    <col min="5381" max="5381" width="11.5703125" bestFit="1" customWidth="1"/>
    <col min="5382" max="5382" width="27.42578125" bestFit="1" customWidth="1"/>
    <col min="5383" max="5383" width="4.7109375" customWidth="1"/>
    <col min="5384" max="5385" width="5.7109375" customWidth="1"/>
    <col min="5386" max="5386" width="8" customWidth="1"/>
    <col min="5387" max="5387" width="6.85546875" bestFit="1" customWidth="1"/>
    <col min="5388" max="5393" width="7.7109375" customWidth="1"/>
    <col min="5395" max="5395" width="7.5703125" bestFit="1" customWidth="1"/>
    <col min="5396" max="5396" width="6.7109375" customWidth="1"/>
    <col min="5397" max="5398" width="7.5703125" bestFit="1" customWidth="1"/>
    <col min="5633" max="5634" width="4.7109375" customWidth="1"/>
    <col min="5635" max="5635" width="6.42578125" bestFit="1" customWidth="1"/>
    <col min="5636" max="5636" width="20.7109375" bestFit="1" customWidth="1"/>
    <col min="5637" max="5637" width="11.5703125" bestFit="1" customWidth="1"/>
    <col min="5638" max="5638" width="27.42578125" bestFit="1" customWidth="1"/>
    <col min="5639" max="5639" width="4.7109375" customWidth="1"/>
    <col min="5640" max="5641" width="5.7109375" customWidth="1"/>
    <col min="5642" max="5642" width="8" customWidth="1"/>
    <col min="5643" max="5643" width="6.85546875" bestFit="1" customWidth="1"/>
    <col min="5644" max="5649" width="7.7109375" customWidth="1"/>
    <col min="5651" max="5651" width="7.5703125" bestFit="1" customWidth="1"/>
    <col min="5652" max="5652" width="6.7109375" customWidth="1"/>
    <col min="5653" max="5654" width="7.5703125" bestFit="1" customWidth="1"/>
    <col min="5889" max="5890" width="4.7109375" customWidth="1"/>
    <col min="5891" max="5891" width="6.42578125" bestFit="1" customWidth="1"/>
    <col min="5892" max="5892" width="20.7109375" bestFit="1" customWidth="1"/>
    <col min="5893" max="5893" width="11.5703125" bestFit="1" customWidth="1"/>
    <col min="5894" max="5894" width="27.42578125" bestFit="1" customWidth="1"/>
    <col min="5895" max="5895" width="4.7109375" customWidth="1"/>
    <col min="5896" max="5897" width="5.7109375" customWidth="1"/>
    <col min="5898" max="5898" width="8" customWidth="1"/>
    <col min="5899" max="5899" width="6.85546875" bestFit="1" customWidth="1"/>
    <col min="5900" max="5905" width="7.7109375" customWidth="1"/>
    <col min="5907" max="5907" width="7.5703125" bestFit="1" customWidth="1"/>
    <col min="5908" max="5908" width="6.7109375" customWidth="1"/>
    <col min="5909" max="5910" width="7.5703125" bestFit="1" customWidth="1"/>
    <col min="6145" max="6146" width="4.7109375" customWidth="1"/>
    <col min="6147" max="6147" width="6.42578125" bestFit="1" customWidth="1"/>
    <col min="6148" max="6148" width="20.7109375" bestFit="1" customWidth="1"/>
    <col min="6149" max="6149" width="11.5703125" bestFit="1" customWidth="1"/>
    <col min="6150" max="6150" width="27.42578125" bestFit="1" customWidth="1"/>
    <col min="6151" max="6151" width="4.7109375" customWidth="1"/>
    <col min="6152" max="6153" width="5.7109375" customWidth="1"/>
    <col min="6154" max="6154" width="8" customWidth="1"/>
    <col min="6155" max="6155" width="6.85546875" bestFit="1" customWidth="1"/>
    <col min="6156" max="6161" width="7.7109375" customWidth="1"/>
    <col min="6163" max="6163" width="7.5703125" bestFit="1" customWidth="1"/>
    <col min="6164" max="6164" width="6.7109375" customWidth="1"/>
    <col min="6165" max="6166" width="7.5703125" bestFit="1" customWidth="1"/>
    <col min="6401" max="6402" width="4.7109375" customWidth="1"/>
    <col min="6403" max="6403" width="6.42578125" bestFit="1" customWidth="1"/>
    <col min="6404" max="6404" width="20.7109375" bestFit="1" customWidth="1"/>
    <col min="6405" max="6405" width="11.5703125" bestFit="1" customWidth="1"/>
    <col min="6406" max="6406" width="27.42578125" bestFit="1" customWidth="1"/>
    <col min="6407" max="6407" width="4.7109375" customWidth="1"/>
    <col min="6408" max="6409" width="5.7109375" customWidth="1"/>
    <col min="6410" max="6410" width="8" customWidth="1"/>
    <col min="6411" max="6411" width="6.85546875" bestFit="1" customWidth="1"/>
    <col min="6412" max="6417" width="7.7109375" customWidth="1"/>
    <col min="6419" max="6419" width="7.5703125" bestFit="1" customWidth="1"/>
    <col min="6420" max="6420" width="6.7109375" customWidth="1"/>
    <col min="6421" max="6422" width="7.5703125" bestFit="1" customWidth="1"/>
    <col min="6657" max="6658" width="4.7109375" customWidth="1"/>
    <col min="6659" max="6659" width="6.42578125" bestFit="1" customWidth="1"/>
    <col min="6660" max="6660" width="20.7109375" bestFit="1" customWidth="1"/>
    <col min="6661" max="6661" width="11.5703125" bestFit="1" customWidth="1"/>
    <col min="6662" max="6662" width="27.42578125" bestFit="1" customWidth="1"/>
    <col min="6663" max="6663" width="4.7109375" customWidth="1"/>
    <col min="6664" max="6665" width="5.7109375" customWidth="1"/>
    <col min="6666" max="6666" width="8" customWidth="1"/>
    <col min="6667" max="6667" width="6.85546875" bestFit="1" customWidth="1"/>
    <col min="6668" max="6673" width="7.7109375" customWidth="1"/>
    <col min="6675" max="6675" width="7.5703125" bestFit="1" customWidth="1"/>
    <col min="6676" max="6676" width="6.7109375" customWidth="1"/>
    <col min="6677" max="6678" width="7.5703125" bestFit="1" customWidth="1"/>
    <col min="6913" max="6914" width="4.7109375" customWidth="1"/>
    <col min="6915" max="6915" width="6.42578125" bestFit="1" customWidth="1"/>
    <col min="6916" max="6916" width="20.7109375" bestFit="1" customWidth="1"/>
    <col min="6917" max="6917" width="11.5703125" bestFit="1" customWidth="1"/>
    <col min="6918" max="6918" width="27.42578125" bestFit="1" customWidth="1"/>
    <col min="6919" max="6919" width="4.7109375" customWidth="1"/>
    <col min="6920" max="6921" width="5.7109375" customWidth="1"/>
    <col min="6922" max="6922" width="8" customWidth="1"/>
    <col min="6923" max="6923" width="6.85546875" bestFit="1" customWidth="1"/>
    <col min="6924" max="6929" width="7.7109375" customWidth="1"/>
    <col min="6931" max="6931" width="7.5703125" bestFit="1" customWidth="1"/>
    <col min="6932" max="6932" width="6.7109375" customWidth="1"/>
    <col min="6933" max="6934" width="7.5703125" bestFit="1" customWidth="1"/>
    <col min="7169" max="7170" width="4.7109375" customWidth="1"/>
    <col min="7171" max="7171" width="6.42578125" bestFit="1" customWidth="1"/>
    <col min="7172" max="7172" width="20.7109375" bestFit="1" customWidth="1"/>
    <col min="7173" max="7173" width="11.5703125" bestFit="1" customWidth="1"/>
    <col min="7174" max="7174" width="27.42578125" bestFit="1" customWidth="1"/>
    <col min="7175" max="7175" width="4.7109375" customWidth="1"/>
    <col min="7176" max="7177" width="5.7109375" customWidth="1"/>
    <col min="7178" max="7178" width="8" customWidth="1"/>
    <col min="7179" max="7179" width="6.85546875" bestFit="1" customWidth="1"/>
    <col min="7180" max="7185" width="7.7109375" customWidth="1"/>
    <col min="7187" max="7187" width="7.5703125" bestFit="1" customWidth="1"/>
    <col min="7188" max="7188" width="6.7109375" customWidth="1"/>
    <col min="7189" max="7190" width="7.5703125" bestFit="1" customWidth="1"/>
    <col min="7425" max="7426" width="4.7109375" customWidth="1"/>
    <col min="7427" max="7427" width="6.42578125" bestFit="1" customWidth="1"/>
    <col min="7428" max="7428" width="20.7109375" bestFit="1" customWidth="1"/>
    <col min="7429" max="7429" width="11.5703125" bestFit="1" customWidth="1"/>
    <col min="7430" max="7430" width="27.42578125" bestFit="1" customWidth="1"/>
    <col min="7431" max="7431" width="4.7109375" customWidth="1"/>
    <col min="7432" max="7433" width="5.7109375" customWidth="1"/>
    <col min="7434" max="7434" width="8" customWidth="1"/>
    <col min="7435" max="7435" width="6.85546875" bestFit="1" customWidth="1"/>
    <col min="7436" max="7441" width="7.7109375" customWidth="1"/>
    <col min="7443" max="7443" width="7.5703125" bestFit="1" customWidth="1"/>
    <col min="7444" max="7444" width="6.7109375" customWidth="1"/>
    <col min="7445" max="7446" width="7.5703125" bestFit="1" customWidth="1"/>
    <col min="7681" max="7682" width="4.7109375" customWidth="1"/>
    <col min="7683" max="7683" width="6.42578125" bestFit="1" customWidth="1"/>
    <col min="7684" max="7684" width="20.7109375" bestFit="1" customWidth="1"/>
    <col min="7685" max="7685" width="11.5703125" bestFit="1" customWidth="1"/>
    <col min="7686" max="7686" width="27.42578125" bestFit="1" customWidth="1"/>
    <col min="7687" max="7687" width="4.7109375" customWidth="1"/>
    <col min="7688" max="7689" width="5.7109375" customWidth="1"/>
    <col min="7690" max="7690" width="8" customWidth="1"/>
    <col min="7691" max="7691" width="6.85546875" bestFit="1" customWidth="1"/>
    <col min="7692" max="7697" width="7.7109375" customWidth="1"/>
    <col min="7699" max="7699" width="7.5703125" bestFit="1" customWidth="1"/>
    <col min="7700" max="7700" width="6.7109375" customWidth="1"/>
    <col min="7701" max="7702" width="7.5703125" bestFit="1" customWidth="1"/>
    <col min="7937" max="7938" width="4.7109375" customWidth="1"/>
    <col min="7939" max="7939" width="6.42578125" bestFit="1" customWidth="1"/>
    <col min="7940" max="7940" width="20.7109375" bestFit="1" customWidth="1"/>
    <col min="7941" max="7941" width="11.5703125" bestFit="1" customWidth="1"/>
    <col min="7942" max="7942" width="27.42578125" bestFit="1" customWidth="1"/>
    <col min="7943" max="7943" width="4.7109375" customWidth="1"/>
    <col min="7944" max="7945" width="5.7109375" customWidth="1"/>
    <col min="7946" max="7946" width="8" customWidth="1"/>
    <col min="7947" max="7947" width="6.85546875" bestFit="1" customWidth="1"/>
    <col min="7948" max="7953" width="7.7109375" customWidth="1"/>
    <col min="7955" max="7955" width="7.5703125" bestFit="1" customWidth="1"/>
    <col min="7956" max="7956" width="6.7109375" customWidth="1"/>
    <col min="7957" max="7958" width="7.5703125" bestFit="1" customWidth="1"/>
    <col min="8193" max="8194" width="4.7109375" customWidth="1"/>
    <col min="8195" max="8195" width="6.42578125" bestFit="1" customWidth="1"/>
    <col min="8196" max="8196" width="20.7109375" bestFit="1" customWidth="1"/>
    <col min="8197" max="8197" width="11.5703125" bestFit="1" customWidth="1"/>
    <col min="8198" max="8198" width="27.42578125" bestFit="1" customWidth="1"/>
    <col min="8199" max="8199" width="4.7109375" customWidth="1"/>
    <col min="8200" max="8201" width="5.7109375" customWidth="1"/>
    <col min="8202" max="8202" width="8" customWidth="1"/>
    <col min="8203" max="8203" width="6.85546875" bestFit="1" customWidth="1"/>
    <col min="8204" max="8209" width="7.7109375" customWidth="1"/>
    <col min="8211" max="8211" width="7.5703125" bestFit="1" customWidth="1"/>
    <col min="8212" max="8212" width="6.7109375" customWidth="1"/>
    <col min="8213" max="8214" width="7.5703125" bestFit="1" customWidth="1"/>
    <col min="8449" max="8450" width="4.7109375" customWidth="1"/>
    <col min="8451" max="8451" width="6.42578125" bestFit="1" customWidth="1"/>
    <col min="8452" max="8452" width="20.7109375" bestFit="1" customWidth="1"/>
    <col min="8453" max="8453" width="11.5703125" bestFit="1" customWidth="1"/>
    <col min="8454" max="8454" width="27.42578125" bestFit="1" customWidth="1"/>
    <col min="8455" max="8455" width="4.7109375" customWidth="1"/>
    <col min="8456" max="8457" width="5.7109375" customWidth="1"/>
    <col min="8458" max="8458" width="8" customWidth="1"/>
    <col min="8459" max="8459" width="6.85546875" bestFit="1" customWidth="1"/>
    <col min="8460" max="8465" width="7.7109375" customWidth="1"/>
    <col min="8467" max="8467" width="7.5703125" bestFit="1" customWidth="1"/>
    <col min="8468" max="8468" width="6.7109375" customWidth="1"/>
    <col min="8469" max="8470" width="7.5703125" bestFit="1" customWidth="1"/>
    <col min="8705" max="8706" width="4.7109375" customWidth="1"/>
    <col min="8707" max="8707" width="6.42578125" bestFit="1" customWidth="1"/>
    <col min="8708" max="8708" width="20.7109375" bestFit="1" customWidth="1"/>
    <col min="8709" max="8709" width="11.5703125" bestFit="1" customWidth="1"/>
    <col min="8710" max="8710" width="27.42578125" bestFit="1" customWidth="1"/>
    <col min="8711" max="8711" width="4.7109375" customWidth="1"/>
    <col min="8712" max="8713" width="5.7109375" customWidth="1"/>
    <col min="8714" max="8714" width="8" customWidth="1"/>
    <col min="8715" max="8715" width="6.85546875" bestFit="1" customWidth="1"/>
    <col min="8716" max="8721" width="7.7109375" customWidth="1"/>
    <col min="8723" max="8723" width="7.5703125" bestFit="1" customWidth="1"/>
    <col min="8724" max="8724" width="6.7109375" customWidth="1"/>
    <col min="8725" max="8726" width="7.5703125" bestFit="1" customWidth="1"/>
    <col min="8961" max="8962" width="4.7109375" customWidth="1"/>
    <col min="8963" max="8963" width="6.42578125" bestFit="1" customWidth="1"/>
    <col min="8964" max="8964" width="20.7109375" bestFit="1" customWidth="1"/>
    <col min="8965" max="8965" width="11.5703125" bestFit="1" customWidth="1"/>
    <col min="8966" max="8966" width="27.42578125" bestFit="1" customWidth="1"/>
    <col min="8967" max="8967" width="4.7109375" customWidth="1"/>
    <col min="8968" max="8969" width="5.7109375" customWidth="1"/>
    <col min="8970" max="8970" width="8" customWidth="1"/>
    <col min="8971" max="8971" width="6.85546875" bestFit="1" customWidth="1"/>
    <col min="8972" max="8977" width="7.7109375" customWidth="1"/>
    <col min="8979" max="8979" width="7.5703125" bestFit="1" customWidth="1"/>
    <col min="8980" max="8980" width="6.7109375" customWidth="1"/>
    <col min="8981" max="8982" width="7.5703125" bestFit="1" customWidth="1"/>
    <col min="9217" max="9218" width="4.7109375" customWidth="1"/>
    <col min="9219" max="9219" width="6.42578125" bestFit="1" customWidth="1"/>
    <col min="9220" max="9220" width="20.7109375" bestFit="1" customWidth="1"/>
    <col min="9221" max="9221" width="11.5703125" bestFit="1" customWidth="1"/>
    <col min="9222" max="9222" width="27.42578125" bestFit="1" customWidth="1"/>
    <col min="9223" max="9223" width="4.7109375" customWidth="1"/>
    <col min="9224" max="9225" width="5.7109375" customWidth="1"/>
    <col min="9226" max="9226" width="8" customWidth="1"/>
    <col min="9227" max="9227" width="6.85546875" bestFit="1" customWidth="1"/>
    <col min="9228" max="9233" width="7.7109375" customWidth="1"/>
    <col min="9235" max="9235" width="7.5703125" bestFit="1" customWidth="1"/>
    <col min="9236" max="9236" width="6.7109375" customWidth="1"/>
    <col min="9237" max="9238" width="7.5703125" bestFit="1" customWidth="1"/>
    <col min="9473" max="9474" width="4.7109375" customWidth="1"/>
    <col min="9475" max="9475" width="6.42578125" bestFit="1" customWidth="1"/>
    <col min="9476" max="9476" width="20.7109375" bestFit="1" customWidth="1"/>
    <col min="9477" max="9477" width="11.5703125" bestFit="1" customWidth="1"/>
    <col min="9478" max="9478" width="27.42578125" bestFit="1" customWidth="1"/>
    <col min="9479" max="9479" width="4.7109375" customWidth="1"/>
    <col min="9480" max="9481" width="5.7109375" customWidth="1"/>
    <col min="9482" max="9482" width="8" customWidth="1"/>
    <col min="9483" max="9483" width="6.85546875" bestFit="1" customWidth="1"/>
    <col min="9484" max="9489" width="7.7109375" customWidth="1"/>
    <col min="9491" max="9491" width="7.5703125" bestFit="1" customWidth="1"/>
    <col min="9492" max="9492" width="6.7109375" customWidth="1"/>
    <col min="9493" max="9494" width="7.5703125" bestFit="1" customWidth="1"/>
    <col min="9729" max="9730" width="4.7109375" customWidth="1"/>
    <col min="9731" max="9731" width="6.42578125" bestFit="1" customWidth="1"/>
    <col min="9732" max="9732" width="20.7109375" bestFit="1" customWidth="1"/>
    <col min="9733" max="9733" width="11.5703125" bestFit="1" customWidth="1"/>
    <col min="9734" max="9734" width="27.42578125" bestFit="1" customWidth="1"/>
    <col min="9735" max="9735" width="4.7109375" customWidth="1"/>
    <col min="9736" max="9737" width="5.7109375" customWidth="1"/>
    <col min="9738" max="9738" width="8" customWidth="1"/>
    <col min="9739" max="9739" width="6.85546875" bestFit="1" customWidth="1"/>
    <col min="9740" max="9745" width="7.7109375" customWidth="1"/>
    <col min="9747" max="9747" width="7.5703125" bestFit="1" customWidth="1"/>
    <col min="9748" max="9748" width="6.7109375" customWidth="1"/>
    <col min="9749" max="9750" width="7.5703125" bestFit="1" customWidth="1"/>
    <col min="9985" max="9986" width="4.7109375" customWidth="1"/>
    <col min="9987" max="9987" width="6.42578125" bestFit="1" customWidth="1"/>
    <col min="9988" max="9988" width="20.7109375" bestFit="1" customWidth="1"/>
    <col min="9989" max="9989" width="11.5703125" bestFit="1" customWidth="1"/>
    <col min="9990" max="9990" width="27.42578125" bestFit="1" customWidth="1"/>
    <col min="9991" max="9991" width="4.7109375" customWidth="1"/>
    <col min="9992" max="9993" width="5.7109375" customWidth="1"/>
    <col min="9994" max="9994" width="8" customWidth="1"/>
    <col min="9995" max="9995" width="6.85546875" bestFit="1" customWidth="1"/>
    <col min="9996" max="10001" width="7.7109375" customWidth="1"/>
    <col min="10003" max="10003" width="7.5703125" bestFit="1" customWidth="1"/>
    <col min="10004" max="10004" width="6.7109375" customWidth="1"/>
    <col min="10005" max="10006" width="7.5703125" bestFit="1" customWidth="1"/>
    <col min="10241" max="10242" width="4.7109375" customWidth="1"/>
    <col min="10243" max="10243" width="6.42578125" bestFit="1" customWidth="1"/>
    <col min="10244" max="10244" width="20.7109375" bestFit="1" customWidth="1"/>
    <col min="10245" max="10245" width="11.5703125" bestFit="1" customWidth="1"/>
    <col min="10246" max="10246" width="27.42578125" bestFit="1" customWidth="1"/>
    <col min="10247" max="10247" width="4.7109375" customWidth="1"/>
    <col min="10248" max="10249" width="5.7109375" customWidth="1"/>
    <col min="10250" max="10250" width="8" customWidth="1"/>
    <col min="10251" max="10251" width="6.85546875" bestFit="1" customWidth="1"/>
    <col min="10252" max="10257" width="7.7109375" customWidth="1"/>
    <col min="10259" max="10259" width="7.5703125" bestFit="1" customWidth="1"/>
    <col min="10260" max="10260" width="6.7109375" customWidth="1"/>
    <col min="10261" max="10262" width="7.5703125" bestFit="1" customWidth="1"/>
    <col min="10497" max="10498" width="4.7109375" customWidth="1"/>
    <col min="10499" max="10499" width="6.42578125" bestFit="1" customWidth="1"/>
    <col min="10500" max="10500" width="20.7109375" bestFit="1" customWidth="1"/>
    <col min="10501" max="10501" width="11.5703125" bestFit="1" customWidth="1"/>
    <col min="10502" max="10502" width="27.42578125" bestFit="1" customWidth="1"/>
    <col min="10503" max="10503" width="4.7109375" customWidth="1"/>
    <col min="10504" max="10505" width="5.7109375" customWidth="1"/>
    <col min="10506" max="10506" width="8" customWidth="1"/>
    <col min="10507" max="10507" width="6.85546875" bestFit="1" customWidth="1"/>
    <col min="10508" max="10513" width="7.7109375" customWidth="1"/>
    <col min="10515" max="10515" width="7.5703125" bestFit="1" customWidth="1"/>
    <col min="10516" max="10516" width="6.7109375" customWidth="1"/>
    <col min="10517" max="10518" width="7.5703125" bestFit="1" customWidth="1"/>
    <col min="10753" max="10754" width="4.7109375" customWidth="1"/>
    <col min="10755" max="10755" width="6.42578125" bestFit="1" customWidth="1"/>
    <col min="10756" max="10756" width="20.7109375" bestFit="1" customWidth="1"/>
    <col min="10757" max="10757" width="11.5703125" bestFit="1" customWidth="1"/>
    <col min="10758" max="10758" width="27.42578125" bestFit="1" customWidth="1"/>
    <col min="10759" max="10759" width="4.7109375" customWidth="1"/>
    <col min="10760" max="10761" width="5.7109375" customWidth="1"/>
    <col min="10762" max="10762" width="8" customWidth="1"/>
    <col min="10763" max="10763" width="6.85546875" bestFit="1" customWidth="1"/>
    <col min="10764" max="10769" width="7.7109375" customWidth="1"/>
    <col min="10771" max="10771" width="7.5703125" bestFit="1" customWidth="1"/>
    <col min="10772" max="10772" width="6.7109375" customWidth="1"/>
    <col min="10773" max="10774" width="7.5703125" bestFit="1" customWidth="1"/>
    <col min="11009" max="11010" width="4.7109375" customWidth="1"/>
    <col min="11011" max="11011" width="6.42578125" bestFit="1" customWidth="1"/>
    <col min="11012" max="11012" width="20.7109375" bestFit="1" customWidth="1"/>
    <col min="11013" max="11013" width="11.5703125" bestFit="1" customWidth="1"/>
    <col min="11014" max="11014" width="27.42578125" bestFit="1" customWidth="1"/>
    <col min="11015" max="11015" width="4.7109375" customWidth="1"/>
    <col min="11016" max="11017" width="5.7109375" customWidth="1"/>
    <col min="11018" max="11018" width="8" customWidth="1"/>
    <col min="11019" max="11019" width="6.85546875" bestFit="1" customWidth="1"/>
    <col min="11020" max="11025" width="7.7109375" customWidth="1"/>
    <col min="11027" max="11027" width="7.5703125" bestFit="1" customWidth="1"/>
    <col min="11028" max="11028" width="6.7109375" customWidth="1"/>
    <col min="11029" max="11030" width="7.5703125" bestFit="1" customWidth="1"/>
    <col min="11265" max="11266" width="4.7109375" customWidth="1"/>
    <col min="11267" max="11267" width="6.42578125" bestFit="1" customWidth="1"/>
    <col min="11268" max="11268" width="20.7109375" bestFit="1" customWidth="1"/>
    <col min="11269" max="11269" width="11.5703125" bestFit="1" customWidth="1"/>
    <col min="11270" max="11270" width="27.42578125" bestFit="1" customWidth="1"/>
    <col min="11271" max="11271" width="4.7109375" customWidth="1"/>
    <col min="11272" max="11273" width="5.7109375" customWidth="1"/>
    <col min="11274" max="11274" width="8" customWidth="1"/>
    <col min="11275" max="11275" width="6.85546875" bestFit="1" customWidth="1"/>
    <col min="11276" max="11281" width="7.7109375" customWidth="1"/>
    <col min="11283" max="11283" width="7.5703125" bestFit="1" customWidth="1"/>
    <col min="11284" max="11284" width="6.7109375" customWidth="1"/>
    <col min="11285" max="11286" width="7.5703125" bestFit="1" customWidth="1"/>
    <col min="11521" max="11522" width="4.7109375" customWidth="1"/>
    <col min="11523" max="11523" width="6.42578125" bestFit="1" customWidth="1"/>
    <col min="11524" max="11524" width="20.7109375" bestFit="1" customWidth="1"/>
    <col min="11525" max="11525" width="11.5703125" bestFit="1" customWidth="1"/>
    <col min="11526" max="11526" width="27.42578125" bestFit="1" customWidth="1"/>
    <col min="11527" max="11527" width="4.7109375" customWidth="1"/>
    <col min="11528" max="11529" width="5.7109375" customWidth="1"/>
    <col min="11530" max="11530" width="8" customWidth="1"/>
    <col min="11531" max="11531" width="6.85546875" bestFit="1" customWidth="1"/>
    <col min="11532" max="11537" width="7.7109375" customWidth="1"/>
    <col min="11539" max="11539" width="7.5703125" bestFit="1" customWidth="1"/>
    <col min="11540" max="11540" width="6.7109375" customWidth="1"/>
    <col min="11541" max="11542" width="7.5703125" bestFit="1" customWidth="1"/>
    <col min="11777" max="11778" width="4.7109375" customWidth="1"/>
    <col min="11779" max="11779" width="6.42578125" bestFit="1" customWidth="1"/>
    <col min="11780" max="11780" width="20.7109375" bestFit="1" customWidth="1"/>
    <col min="11781" max="11781" width="11.5703125" bestFit="1" customWidth="1"/>
    <col min="11782" max="11782" width="27.42578125" bestFit="1" customWidth="1"/>
    <col min="11783" max="11783" width="4.7109375" customWidth="1"/>
    <col min="11784" max="11785" width="5.7109375" customWidth="1"/>
    <col min="11786" max="11786" width="8" customWidth="1"/>
    <col min="11787" max="11787" width="6.85546875" bestFit="1" customWidth="1"/>
    <col min="11788" max="11793" width="7.7109375" customWidth="1"/>
    <col min="11795" max="11795" width="7.5703125" bestFit="1" customWidth="1"/>
    <col min="11796" max="11796" width="6.7109375" customWidth="1"/>
    <col min="11797" max="11798" width="7.5703125" bestFit="1" customWidth="1"/>
    <col min="12033" max="12034" width="4.7109375" customWidth="1"/>
    <col min="12035" max="12035" width="6.42578125" bestFit="1" customWidth="1"/>
    <col min="12036" max="12036" width="20.7109375" bestFit="1" customWidth="1"/>
    <col min="12037" max="12037" width="11.5703125" bestFit="1" customWidth="1"/>
    <col min="12038" max="12038" width="27.42578125" bestFit="1" customWidth="1"/>
    <col min="12039" max="12039" width="4.7109375" customWidth="1"/>
    <col min="12040" max="12041" width="5.7109375" customWidth="1"/>
    <col min="12042" max="12042" width="8" customWidth="1"/>
    <col min="12043" max="12043" width="6.85546875" bestFit="1" customWidth="1"/>
    <col min="12044" max="12049" width="7.7109375" customWidth="1"/>
    <col min="12051" max="12051" width="7.5703125" bestFit="1" customWidth="1"/>
    <col min="12052" max="12052" width="6.7109375" customWidth="1"/>
    <col min="12053" max="12054" width="7.5703125" bestFit="1" customWidth="1"/>
    <col min="12289" max="12290" width="4.7109375" customWidth="1"/>
    <col min="12291" max="12291" width="6.42578125" bestFit="1" customWidth="1"/>
    <col min="12292" max="12292" width="20.7109375" bestFit="1" customWidth="1"/>
    <col min="12293" max="12293" width="11.5703125" bestFit="1" customWidth="1"/>
    <col min="12294" max="12294" width="27.42578125" bestFit="1" customWidth="1"/>
    <col min="12295" max="12295" width="4.7109375" customWidth="1"/>
    <col min="12296" max="12297" width="5.7109375" customWidth="1"/>
    <col min="12298" max="12298" width="8" customWidth="1"/>
    <col min="12299" max="12299" width="6.85546875" bestFit="1" customWidth="1"/>
    <col min="12300" max="12305" width="7.7109375" customWidth="1"/>
    <col min="12307" max="12307" width="7.5703125" bestFit="1" customWidth="1"/>
    <col min="12308" max="12308" width="6.7109375" customWidth="1"/>
    <col min="12309" max="12310" width="7.5703125" bestFit="1" customWidth="1"/>
    <col min="12545" max="12546" width="4.7109375" customWidth="1"/>
    <col min="12547" max="12547" width="6.42578125" bestFit="1" customWidth="1"/>
    <col min="12548" max="12548" width="20.7109375" bestFit="1" customWidth="1"/>
    <col min="12549" max="12549" width="11.5703125" bestFit="1" customWidth="1"/>
    <col min="12550" max="12550" width="27.42578125" bestFit="1" customWidth="1"/>
    <col min="12551" max="12551" width="4.7109375" customWidth="1"/>
    <col min="12552" max="12553" width="5.7109375" customWidth="1"/>
    <col min="12554" max="12554" width="8" customWidth="1"/>
    <col min="12555" max="12555" width="6.85546875" bestFit="1" customWidth="1"/>
    <col min="12556" max="12561" width="7.7109375" customWidth="1"/>
    <col min="12563" max="12563" width="7.5703125" bestFit="1" customWidth="1"/>
    <col min="12564" max="12564" width="6.7109375" customWidth="1"/>
    <col min="12565" max="12566" width="7.5703125" bestFit="1" customWidth="1"/>
    <col min="12801" max="12802" width="4.7109375" customWidth="1"/>
    <col min="12803" max="12803" width="6.42578125" bestFit="1" customWidth="1"/>
    <col min="12804" max="12804" width="20.7109375" bestFit="1" customWidth="1"/>
    <col min="12805" max="12805" width="11.5703125" bestFit="1" customWidth="1"/>
    <col min="12806" max="12806" width="27.42578125" bestFit="1" customWidth="1"/>
    <col min="12807" max="12807" width="4.7109375" customWidth="1"/>
    <col min="12808" max="12809" width="5.7109375" customWidth="1"/>
    <col min="12810" max="12810" width="8" customWidth="1"/>
    <col min="12811" max="12811" width="6.85546875" bestFit="1" customWidth="1"/>
    <col min="12812" max="12817" width="7.7109375" customWidth="1"/>
    <col min="12819" max="12819" width="7.5703125" bestFit="1" customWidth="1"/>
    <col min="12820" max="12820" width="6.7109375" customWidth="1"/>
    <col min="12821" max="12822" width="7.5703125" bestFit="1" customWidth="1"/>
    <col min="13057" max="13058" width="4.7109375" customWidth="1"/>
    <col min="13059" max="13059" width="6.42578125" bestFit="1" customWidth="1"/>
    <col min="13060" max="13060" width="20.7109375" bestFit="1" customWidth="1"/>
    <col min="13061" max="13061" width="11.5703125" bestFit="1" customWidth="1"/>
    <col min="13062" max="13062" width="27.42578125" bestFit="1" customWidth="1"/>
    <col min="13063" max="13063" width="4.7109375" customWidth="1"/>
    <col min="13064" max="13065" width="5.7109375" customWidth="1"/>
    <col min="13066" max="13066" width="8" customWidth="1"/>
    <col min="13067" max="13067" width="6.85546875" bestFit="1" customWidth="1"/>
    <col min="13068" max="13073" width="7.7109375" customWidth="1"/>
    <col min="13075" max="13075" width="7.5703125" bestFit="1" customWidth="1"/>
    <col min="13076" max="13076" width="6.7109375" customWidth="1"/>
    <col min="13077" max="13078" width="7.5703125" bestFit="1" customWidth="1"/>
    <col min="13313" max="13314" width="4.7109375" customWidth="1"/>
    <col min="13315" max="13315" width="6.42578125" bestFit="1" customWidth="1"/>
    <col min="13316" max="13316" width="20.7109375" bestFit="1" customWidth="1"/>
    <col min="13317" max="13317" width="11.5703125" bestFit="1" customWidth="1"/>
    <col min="13318" max="13318" width="27.42578125" bestFit="1" customWidth="1"/>
    <col min="13319" max="13319" width="4.7109375" customWidth="1"/>
    <col min="13320" max="13321" width="5.7109375" customWidth="1"/>
    <col min="13322" max="13322" width="8" customWidth="1"/>
    <col min="13323" max="13323" width="6.85546875" bestFit="1" customWidth="1"/>
    <col min="13324" max="13329" width="7.7109375" customWidth="1"/>
    <col min="13331" max="13331" width="7.5703125" bestFit="1" customWidth="1"/>
    <col min="13332" max="13332" width="6.7109375" customWidth="1"/>
    <col min="13333" max="13334" width="7.5703125" bestFit="1" customWidth="1"/>
    <col min="13569" max="13570" width="4.7109375" customWidth="1"/>
    <col min="13571" max="13571" width="6.42578125" bestFit="1" customWidth="1"/>
    <col min="13572" max="13572" width="20.7109375" bestFit="1" customWidth="1"/>
    <col min="13573" max="13573" width="11.5703125" bestFit="1" customWidth="1"/>
    <col min="13574" max="13574" width="27.42578125" bestFit="1" customWidth="1"/>
    <col min="13575" max="13575" width="4.7109375" customWidth="1"/>
    <col min="13576" max="13577" width="5.7109375" customWidth="1"/>
    <col min="13578" max="13578" width="8" customWidth="1"/>
    <col min="13579" max="13579" width="6.85546875" bestFit="1" customWidth="1"/>
    <col min="13580" max="13585" width="7.7109375" customWidth="1"/>
    <col min="13587" max="13587" width="7.5703125" bestFit="1" customWidth="1"/>
    <col min="13588" max="13588" width="6.7109375" customWidth="1"/>
    <col min="13589" max="13590" width="7.5703125" bestFit="1" customWidth="1"/>
    <col min="13825" max="13826" width="4.7109375" customWidth="1"/>
    <col min="13827" max="13827" width="6.42578125" bestFit="1" customWidth="1"/>
    <col min="13828" max="13828" width="20.7109375" bestFit="1" customWidth="1"/>
    <col min="13829" max="13829" width="11.5703125" bestFit="1" customWidth="1"/>
    <col min="13830" max="13830" width="27.42578125" bestFit="1" customWidth="1"/>
    <col min="13831" max="13831" width="4.7109375" customWidth="1"/>
    <col min="13832" max="13833" width="5.7109375" customWidth="1"/>
    <col min="13834" max="13834" width="8" customWidth="1"/>
    <col min="13835" max="13835" width="6.85546875" bestFit="1" customWidth="1"/>
    <col min="13836" max="13841" width="7.7109375" customWidth="1"/>
    <col min="13843" max="13843" width="7.5703125" bestFit="1" customWidth="1"/>
    <col min="13844" max="13844" width="6.7109375" customWidth="1"/>
    <col min="13845" max="13846" width="7.5703125" bestFit="1" customWidth="1"/>
    <col min="14081" max="14082" width="4.7109375" customWidth="1"/>
    <col min="14083" max="14083" width="6.42578125" bestFit="1" customWidth="1"/>
    <col min="14084" max="14084" width="20.7109375" bestFit="1" customWidth="1"/>
    <col min="14085" max="14085" width="11.5703125" bestFit="1" customWidth="1"/>
    <col min="14086" max="14086" width="27.42578125" bestFit="1" customWidth="1"/>
    <col min="14087" max="14087" width="4.7109375" customWidth="1"/>
    <col min="14088" max="14089" width="5.7109375" customWidth="1"/>
    <col min="14090" max="14090" width="8" customWidth="1"/>
    <col min="14091" max="14091" width="6.85546875" bestFit="1" customWidth="1"/>
    <col min="14092" max="14097" width="7.7109375" customWidth="1"/>
    <col min="14099" max="14099" width="7.5703125" bestFit="1" customWidth="1"/>
    <col min="14100" max="14100" width="6.7109375" customWidth="1"/>
    <col min="14101" max="14102" width="7.5703125" bestFit="1" customWidth="1"/>
    <col min="14337" max="14338" width="4.7109375" customWidth="1"/>
    <col min="14339" max="14339" width="6.42578125" bestFit="1" customWidth="1"/>
    <col min="14340" max="14340" width="20.7109375" bestFit="1" customWidth="1"/>
    <col min="14341" max="14341" width="11.5703125" bestFit="1" customWidth="1"/>
    <col min="14342" max="14342" width="27.42578125" bestFit="1" customWidth="1"/>
    <col min="14343" max="14343" width="4.7109375" customWidth="1"/>
    <col min="14344" max="14345" width="5.7109375" customWidth="1"/>
    <col min="14346" max="14346" width="8" customWidth="1"/>
    <col min="14347" max="14347" width="6.85546875" bestFit="1" customWidth="1"/>
    <col min="14348" max="14353" width="7.7109375" customWidth="1"/>
    <col min="14355" max="14355" width="7.5703125" bestFit="1" customWidth="1"/>
    <col min="14356" max="14356" width="6.7109375" customWidth="1"/>
    <col min="14357" max="14358" width="7.5703125" bestFit="1" customWidth="1"/>
    <col min="14593" max="14594" width="4.7109375" customWidth="1"/>
    <col min="14595" max="14595" width="6.42578125" bestFit="1" customWidth="1"/>
    <col min="14596" max="14596" width="20.7109375" bestFit="1" customWidth="1"/>
    <col min="14597" max="14597" width="11.5703125" bestFit="1" customWidth="1"/>
    <col min="14598" max="14598" width="27.42578125" bestFit="1" customWidth="1"/>
    <col min="14599" max="14599" width="4.7109375" customWidth="1"/>
    <col min="14600" max="14601" width="5.7109375" customWidth="1"/>
    <col min="14602" max="14602" width="8" customWidth="1"/>
    <col min="14603" max="14603" width="6.85546875" bestFit="1" customWidth="1"/>
    <col min="14604" max="14609" width="7.7109375" customWidth="1"/>
    <col min="14611" max="14611" width="7.5703125" bestFit="1" customWidth="1"/>
    <col min="14612" max="14612" width="6.7109375" customWidth="1"/>
    <col min="14613" max="14614" width="7.5703125" bestFit="1" customWidth="1"/>
    <col min="14849" max="14850" width="4.7109375" customWidth="1"/>
    <col min="14851" max="14851" width="6.42578125" bestFit="1" customWidth="1"/>
    <col min="14852" max="14852" width="20.7109375" bestFit="1" customWidth="1"/>
    <col min="14853" max="14853" width="11.5703125" bestFit="1" customWidth="1"/>
    <col min="14854" max="14854" width="27.42578125" bestFit="1" customWidth="1"/>
    <col min="14855" max="14855" width="4.7109375" customWidth="1"/>
    <col min="14856" max="14857" width="5.7109375" customWidth="1"/>
    <col min="14858" max="14858" width="8" customWidth="1"/>
    <col min="14859" max="14859" width="6.85546875" bestFit="1" customWidth="1"/>
    <col min="14860" max="14865" width="7.7109375" customWidth="1"/>
    <col min="14867" max="14867" width="7.5703125" bestFit="1" customWidth="1"/>
    <col min="14868" max="14868" width="6.7109375" customWidth="1"/>
    <col min="14869" max="14870" width="7.5703125" bestFit="1" customWidth="1"/>
    <col min="15105" max="15106" width="4.7109375" customWidth="1"/>
    <col min="15107" max="15107" width="6.42578125" bestFit="1" customWidth="1"/>
    <col min="15108" max="15108" width="20.7109375" bestFit="1" customWidth="1"/>
    <col min="15109" max="15109" width="11.5703125" bestFit="1" customWidth="1"/>
    <col min="15110" max="15110" width="27.42578125" bestFit="1" customWidth="1"/>
    <col min="15111" max="15111" width="4.7109375" customWidth="1"/>
    <col min="15112" max="15113" width="5.7109375" customWidth="1"/>
    <col min="15114" max="15114" width="8" customWidth="1"/>
    <col min="15115" max="15115" width="6.85546875" bestFit="1" customWidth="1"/>
    <col min="15116" max="15121" width="7.7109375" customWidth="1"/>
    <col min="15123" max="15123" width="7.5703125" bestFit="1" customWidth="1"/>
    <col min="15124" max="15124" width="6.7109375" customWidth="1"/>
    <col min="15125" max="15126" width="7.5703125" bestFit="1" customWidth="1"/>
    <col min="15361" max="15362" width="4.7109375" customWidth="1"/>
    <col min="15363" max="15363" width="6.42578125" bestFit="1" customWidth="1"/>
    <col min="15364" max="15364" width="20.7109375" bestFit="1" customWidth="1"/>
    <col min="15365" max="15365" width="11.5703125" bestFit="1" customWidth="1"/>
    <col min="15366" max="15366" width="27.42578125" bestFit="1" customWidth="1"/>
    <col min="15367" max="15367" width="4.7109375" customWidth="1"/>
    <col min="15368" max="15369" width="5.7109375" customWidth="1"/>
    <col min="15370" max="15370" width="8" customWidth="1"/>
    <col min="15371" max="15371" width="6.85546875" bestFit="1" customWidth="1"/>
    <col min="15372" max="15377" width="7.7109375" customWidth="1"/>
    <col min="15379" max="15379" width="7.5703125" bestFit="1" customWidth="1"/>
    <col min="15380" max="15380" width="6.7109375" customWidth="1"/>
    <col min="15381" max="15382" width="7.5703125" bestFit="1" customWidth="1"/>
    <col min="15617" max="15618" width="4.7109375" customWidth="1"/>
    <col min="15619" max="15619" width="6.42578125" bestFit="1" customWidth="1"/>
    <col min="15620" max="15620" width="20.7109375" bestFit="1" customWidth="1"/>
    <col min="15621" max="15621" width="11.5703125" bestFit="1" customWidth="1"/>
    <col min="15622" max="15622" width="27.42578125" bestFit="1" customWidth="1"/>
    <col min="15623" max="15623" width="4.7109375" customWidth="1"/>
    <col min="15624" max="15625" width="5.7109375" customWidth="1"/>
    <col min="15626" max="15626" width="8" customWidth="1"/>
    <col min="15627" max="15627" width="6.85546875" bestFit="1" customWidth="1"/>
    <col min="15628" max="15633" width="7.7109375" customWidth="1"/>
    <col min="15635" max="15635" width="7.5703125" bestFit="1" customWidth="1"/>
    <col min="15636" max="15636" width="6.7109375" customWidth="1"/>
    <col min="15637" max="15638" width="7.5703125" bestFit="1" customWidth="1"/>
    <col min="15873" max="15874" width="4.7109375" customWidth="1"/>
    <col min="15875" max="15875" width="6.42578125" bestFit="1" customWidth="1"/>
    <col min="15876" max="15876" width="20.7109375" bestFit="1" customWidth="1"/>
    <col min="15877" max="15877" width="11.5703125" bestFit="1" customWidth="1"/>
    <col min="15878" max="15878" width="27.42578125" bestFit="1" customWidth="1"/>
    <col min="15879" max="15879" width="4.7109375" customWidth="1"/>
    <col min="15880" max="15881" width="5.7109375" customWidth="1"/>
    <col min="15882" max="15882" width="8" customWidth="1"/>
    <col min="15883" max="15883" width="6.85546875" bestFit="1" customWidth="1"/>
    <col min="15884" max="15889" width="7.7109375" customWidth="1"/>
    <col min="15891" max="15891" width="7.5703125" bestFit="1" customWidth="1"/>
    <col min="15892" max="15892" width="6.7109375" customWidth="1"/>
    <col min="15893" max="15894" width="7.5703125" bestFit="1" customWidth="1"/>
    <col min="16129" max="16130" width="4.7109375" customWidth="1"/>
    <col min="16131" max="16131" width="6.42578125" bestFit="1" customWidth="1"/>
    <col min="16132" max="16132" width="20.7109375" bestFit="1" customWidth="1"/>
    <col min="16133" max="16133" width="11.5703125" bestFit="1" customWidth="1"/>
    <col min="16134" max="16134" width="27.42578125" bestFit="1" customWidth="1"/>
    <col min="16135" max="16135" width="4.7109375" customWidth="1"/>
    <col min="16136" max="16137" width="5.7109375" customWidth="1"/>
    <col min="16138" max="16138" width="8" customWidth="1"/>
    <col min="16139" max="16139" width="6.85546875" bestFit="1" customWidth="1"/>
    <col min="16140" max="16145" width="7.7109375" customWidth="1"/>
    <col min="16147" max="16147" width="7.5703125" bestFit="1" customWidth="1"/>
    <col min="16148" max="16148" width="6.7109375" customWidth="1"/>
    <col min="16149" max="16150" width="7.5703125" bestFit="1" customWidth="1"/>
  </cols>
  <sheetData>
    <row r="1" spans="1:22" x14ac:dyDescent="0.2">
      <c r="A1" s="1" t="s">
        <v>19</v>
      </c>
      <c r="B1" s="2"/>
      <c r="C1" s="3"/>
      <c r="D1" s="4" t="str">
        <f>'vrhačský pětiboj'!D1</f>
        <v>vrhačský pětiboj</v>
      </c>
      <c r="E1" s="4"/>
      <c r="F1" s="4"/>
      <c r="G1" s="5"/>
      <c r="H1" s="2" t="s">
        <v>50</v>
      </c>
      <c r="I1" s="6"/>
      <c r="J1" s="6"/>
      <c r="K1" s="7"/>
      <c r="L1" s="35"/>
      <c r="M1" s="35"/>
      <c r="N1" s="35"/>
      <c r="O1" s="35"/>
      <c r="P1" s="35"/>
      <c r="Q1" s="7"/>
      <c r="R1" s="34"/>
      <c r="S1" s="99" t="s">
        <v>42</v>
      </c>
      <c r="T1" s="100" t="s">
        <v>0</v>
      </c>
      <c r="U1" s="99" t="s">
        <v>42</v>
      </c>
      <c r="V1" s="100" t="s">
        <v>0</v>
      </c>
    </row>
    <row r="2" spans="1:22" x14ac:dyDescent="0.2">
      <c r="A2" s="8" t="s">
        <v>17</v>
      </c>
      <c r="B2" s="9"/>
      <c r="C2" s="50"/>
      <c r="D2" s="10" t="str">
        <f>'vrhačský pětiboj'!D2</f>
        <v>Klatovy</v>
      </c>
      <c r="E2" s="51">
        <f>'vrhačský pětiboj'!E2</f>
        <v>45213</v>
      </c>
      <c r="G2" s="11"/>
      <c r="H2" s="9" t="s">
        <v>1</v>
      </c>
      <c r="K2" s="12"/>
      <c r="L2" s="30"/>
      <c r="M2" s="30"/>
      <c r="N2" s="84"/>
      <c r="O2" s="30"/>
      <c r="P2" s="30"/>
      <c r="Q2" s="12"/>
      <c r="R2" s="65"/>
      <c r="S2" s="108">
        <v>35</v>
      </c>
      <c r="T2" s="101">
        <v>1</v>
      </c>
      <c r="U2" s="108">
        <v>35</v>
      </c>
      <c r="V2" s="101">
        <v>1.0572999999999999</v>
      </c>
    </row>
    <row r="3" spans="1:22" x14ac:dyDescent="0.2">
      <c r="A3" s="13" t="s">
        <v>18</v>
      </c>
      <c r="B3" s="14"/>
      <c r="C3" s="15"/>
      <c r="D3" s="16" t="str">
        <f>'vrhačský pětiboj'!D3</f>
        <v>Klatovy</v>
      </c>
      <c r="E3" s="16"/>
      <c r="F3" s="16"/>
      <c r="G3" s="17"/>
      <c r="H3" s="14"/>
      <c r="I3" s="18"/>
      <c r="J3" s="18"/>
      <c r="K3" s="19"/>
      <c r="L3" s="33"/>
      <c r="M3" s="33"/>
      <c r="N3" s="33"/>
      <c r="O3" s="33"/>
      <c r="P3" s="33"/>
      <c r="Q3" s="19"/>
      <c r="R3" s="66"/>
      <c r="S3" s="110">
        <v>36</v>
      </c>
      <c r="T3" s="103">
        <v>1.0012000000000001</v>
      </c>
      <c r="U3" s="110">
        <v>36</v>
      </c>
      <c r="V3" s="103">
        <v>1.0772999999999999</v>
      </c>
    </row>
    <row r="4" spans="1:22" ht="18" x14ac:dyDescent="0.2">
      <c r="A4" s="149" t="s">
        <v>47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20"/>
      <c r="M4" s="20"/>
      <c r="N4" s="20"/>
      <c r="O4" s="20"/>
      <c r="P4" s="20"/>
      <c r="Q4" s="20"/>
      <c r="R4" s="67"/>
      <c r="S4" s="110">
        <v>37</v>
      </c>
      <c r="T4" s="103">
        <v>1.0126999999999999</v>
      </c>
      <c r="U4" s="110">
        <v>37</v>
      </c>
      <c r="V4" s="103">
        <v>1.0976999999999999</v>
      </c>
    </row>
    <row r="5" spans="1:22" x14ac:dyDescent="0.2">
      <c r="A5" s="22" t="s">
        <v>2</v>
      </c>
      <c r="B5" s="22" t="s">
        <v>15</v>
      </c>
      <c r="C5" s="23" t="s">
        <v>14</v>
      </c>
      <c r="D5" s="24" t="s">
        <v>3</v>
      </c>
      <c r="E5" s="24" t="s">
        <v>4</v>
      </c>
      <c r="F5" s="24" t="s">
        <v>5</v>
      </c>
      <c r="G5" s="24" t="s">
        <v>6</v>
      </c>
      <c r="H5" s="24" t="s">
        <v>7</v>
      </c>
      <c r="I5" s="24" t="s">
        <v>13</v>
      </c>
      <c r="J5" s="24" t="s">
        <v>8</v>
      </c>
      <c r="K5" s="39" t="s">
        <v>26</v>
      </c>
      <c r="L5" s="25" t="s">
        <v>12</v>
      </c>
      <c r="M5" s="25" t="s">
        <v>11</v>
      </c>
      <c r="N5" s="25" t="s">
        <v>10</v>
      </c>
      <c r="O5" s="25" t="s">
        <v>27</v>
      </c>
      <c r="P5" s="25" t="s">
        <v>28</v>
      </c>
      <c r="Q5" s="25" t="s">
        <v>29</v>
      </c>
      <c r="R5" s="27" t="s">
        <v>9</v>
      </c>
      <c r="S5" s="110">
        <v>38</v>
      </c>
      <c r="T5" s="103">
        <v>1.0246999999999999</v>
      </c>
      <c r="U5" s="110">
        <v>38</v>
      </c>
      <c r="V5" s="103">
        <v>1.1185</v>
      </c>
    </row>
    <row r="6" spans="1:22" x14ac:dyDescent="0.2">
      <c r="A6" s="136" t="str">
        <f>IF('vrhačský pětiboj'!A6="","",'vrhačský pětiboj'!A6)</f>
        <v/>
      </c>
      <c r="B6" s="138" t="str">
        <f>IF('vrhačský pětiboj'!B6="","",'vrhačský pětiboj'!B6)</f>
        <v>M60+</v>
      </c>
      <c r="C6" s="136" t="str">
        <f>IF('vrhačský pětiboj'!C6="","",'vrhačský pětiboj'!C6)</f>
        <v/>
      </c>
      <c r="D6" s="136" t="str">
        <f>IF('vrhačský pětiboj'!D6="","",'vrhačský pětiboj'!D6)</f>
        <v>Sosna Václav</v>
      </c>
      <c r="E6" s="137">
        <f>IF('vrhačský pětiboj'!E6="","",'vrhačský pětiboj'!E6)</f>
        <v>17585</v>
      </c>
      <c r="F6" s="136" t="str">
        <f>IF('vrhačský pětiboj'!F6="","",'vrhačský pětiboj'!F6)</f>
        <v>TJ Písek</v>
      </c>
      <c r="G6" s="136">
        <f>IF('vrhačský pětiboj'!G6="","",'vrhačský pětiboj'!G6)</f>
        <v>75</v>
      </c>
      <c r="H6" s="140">
        <f>IF(MAX(L6,M6,N6)=0,"",MAX(L6,M6,N6))</f>
        <v>25.26</v>
      </c>
      <c r="I6" s="40">
        <f>IF(H6="","",FLOOR(H6*(VLOOKUP(G6,$S$2:$T$67,2,0)),0.01))</f>
        <v>36.380000000000003</v>
      </c>
      <c r="J6" s="135">
        <f>IF(I6="","",IF(I6&lt;5.5,0,FLOOR((13.0941*(I6-5.5)^1.05),1)))</f>
        <v>479</v>
      </c>
      <c r="K6" s="139" t="str">
        <f>IF(G6="","",IF(G6&lt;50,"7,26kg",IF(G6&lt;60,"6kg",IF(G6&lt;70,"5kg",IF(G6&lt;80,"4kg","3kg")))))</f>
        <v>4kg</v>
      </c>
      <c r="L6" s="143">
        <v>25.26</v>
      </c>
      <c r="M6" s="144"/>
      <c r="N6" s="144"/>
      <c r="O6" s="40"/>
      <c r="P6" s="40"/>
      <c r="Q6" s="40"/>
      <c r="R6" s="26">
        <f>E$2</f>
        <v>45213</v>
      </c>
      <c r="S6" s="110">
        <v>39</v>
      </c>
      <c r="T6" s="103">
        <v>1.0369999999999999</v>
      </c>
      <c r="U6" s="110">
        <v>39</v>
      </c>
      <c r="V6" s="103">
        <v>1.1397999999999999</v>
      </c>
    </row>
    <row r="7" spans="1:22" x14ac:dyDescent="0.2">
      <c r="A7" s="136" t="str">
        <f>IF('vrhačský pětiboj'!A7="","",'vrhačský pětiboj'!A7)</f>
        <v/>
      </c>
      <c r="B7" s="138" t="str">
        <f>IF('vrhačský pětiboj'!B7="","",'vrhačský pětiboj'!B7)</f>
        <v>M60+</v>
      </c>
      <c r="C7" s="136" t="str">
        <f>IF('vrhačský pětiboj'!C7="","",'vrhačský pětiboj'!C7)</f>
        <v/>
      </c>
      <c r="D7" s="136" t="str">
        <f>IF('vrhačský pětiboj'!D7="","",'vrhačský pětiboj'!D7)</f>
        <v>Boldan Arnošt</v>
      </c>
      <c r="E7" s="137">
        <f>IF('vrhačský pětiboj'!E7="","",'vrhačský pětiboj'!E7)</f>
        <v>12621</v>
      </c>
      <c r="F7" s="136" t="str">
        <f>IF('vrhačský pětiboj'!F7="","",'vrhačský pětiboj'!F7)</f>
        <v>Atletika Klatovy</v>
      </c>
      <c r="G7" s="136">
        <f>IF('vrhačský pětiboj'!G7="","",'vrhačský pětiboj'!G7)</f>
        <v>89</v>
      </c>
      <c r="H7" s="140">
        <f>IF(MAX(L7,M7,N7)=0,"",MAX(L7,M7,N7))</f>
        <v>11.36</v>
      </c>
      <c r="I7" s="40">
        <f>IF(H7="","",FLOOR(H7*(VLOOKUP(G7,$S$2:$T$67,2,0)),0.01))</f>
        <v>22.150000000000002</v>
      </c>
      <c r="J7" s="135">
        <f t="shared" ref="J7:J60" si="0">IF(I7="","",IF(I7&lt;5.5,0,FLOOR((13.0941*(I7-5.5)^1.05),1)))</f>
        <v>250</v>
      </c>
      <c r="K7" s="139" t="str">
        <f t="shared" ref="K7:K60" si="1">IF(G7="","",IF(G7&lt;50,"7,26kg",IF(G7&lt;60,"6kg",IF(G7&lt;70,"5kg",IF(G7&lt;80,"4kg","3kg")))))</f>
        <v>3kg</v>
      </c>
      <c r="L7" s="143">
        <v>11.36</v>
      </c>
      <c r="M7" s="144"/>
      <c r="N7" s="144"/>
      <c r="O7" s="40"/>
      <c r="P7" s="40"/>
      <c r="Q7" s="40"/>
      <c r="R7" s="26">
        <f t="shared" ref="R7:R60" si="2">E$2</f>
        <v>45213</v>
      </c>
      <c r="S7" s="108">
        <v>40</v>
      </c>
      <c r="T7" s="101">
        <v>1.0496000000000001</v>
      </c>
      <c r="U7" s="108">
        <v>40</v>
      </c>
      <c r="V7" s="101">
        <v>1.1616</v>
      </c>
    </row>
    <row r="8" spans="1:22" x14ac:dyDescent="0.2">
      <c r="A8" s="136" t="str">
        <f>IF('vrhačský pětiboj'!A8="","",'vrhačský pětiboj'!A8)</f>
        <v/>
      </c>
      <c r="B8" s="138" t="str">
        <f>IF('vrhačský pětiboj'!B8="","",'vrhačský pětiboj'!B8)</f>
        <v>M60+</v>
      </c>
      <c r="C8" s="136" t="str">
        <f>IF('vrhačský pětiboj'!C8="","",'vrhačský pětiboj'!C8)</f>
        <v/>
      </c>
      <c r="D8" s="136" t="str">
        <f>IF('vrhačský pětiboj'!D8="","",'vrhačský pětiboj'!D8)</f>
        <v>Hovorka Bohumil</v>
      </c>
      <c r="E8" s="137">
        <f>IF('vrhačský pětiboj'!E8="","",'vrhačský pětiboj'!E8)</f>
        <v>19238</v>
      </c>
      <c r="F8" s="136" t="str">
        <f>IF('vrhačský pětiboj'!F8="","",'vrhačský pětiboj'!F8)</f>
        <v>FK Drevníky</v>
      </c>
      <c r="G8" s="136">
        <f>IF('vrhačský pětiboj'!G8="","",'vrhačský pětiboj'!G8)</f>
        <v>71</v>
      </c>
      <c r="H8" s="140">
        <f t="shared" ref="H8:H60" si="3">IF(MAX(L8,M8,N8)=0,"",MAX(L8,M8,N8))</f>
        <v>21.1</v>
      </c>
      <c r="I8" s="40">
        <f t="shared" ref="I8:I60" si="4">IF(H8="","",FLOOR(H8*(VLOOKUP(G8,$S$2:$T$67,2,0)),0.01))</f>
        <v>27.59</v>
      </c>
      <c r="J8" s="135">
        <f t="shared" si="0"/>
        <v>337</v>
      </c>
      <c r="K8" s="139" t="str">
        <f t="shared" si="1"/>
        <v>4kg</v>
      </c>
      <c r="L8" s="143">
        <v>21.1</v>
      </c>
      <c r="M8" s="144"/>
      <c r="N8" s="144"/>
      <c r="O8" s="40"/>
      <c r="P8" s="40"/>
      <c r="Q8" s="40"/>
      <c r="R8" s="26">
        <f t="shared" si="2"/>
        <v>45213</v>
      </c>
      <c r="S8" s="110">
        <v>41</v>
      </c>
      <c r="T8" s="103">
        <v>1.0627</v>
      </c>
      <c r="U8" s="110">
        <v>41</v>
      </c>
      <c r="V8" s="103">
        <v>1.1839</v>
      </c>
    </row>
    <row r="9" spans="1:22" x14ac:dyDescent="0.2">
      <c r="A9" s="136" t="str">
        <f>IF('vrhačský pětiboj'!A9="","",'vrhačský pětiboj'!A9)</f>
        <v/>
      </c>
      <c r="B9" s="138" t="str">
        <f>IF('vrhačský pětiboj'!B9="","",'vrhačský pětiboj'!B9)</f>
        <v>M60+</v>
      </c>
      <c r="C9" s="136" t="str">
        <f>IF('vrhačský pětiboj'!C9="","",'vrhačský pětiboj'!C9)</f>
        <v/>
      </c>
      <c r="D9" s="136" t="str">
        <f>IF('vrhačský pětiboj'!D9="","",'vrhačský pětiboj'!D9)</f>
        <v>Klečka Jiří</v>
      </c>
      <c r="E9" s="137">
        <f>IF('vrhačský pětiboj'!E9="","",'vrhačský pětiboj'!E9)</f>
        <v>20562</v>
      </c>
      <c r="F9" s="136" t="str">
        <f>IF('vrhačský pětiboj'!F9="","",'vrhačský pětiboj'!F9)</f>
        <v>Atletika Klatovy</v>
      </c>
      <c r="G9" s="136">
        <f>IF('vrhačský pětiboj'!G9="","",'vrhačský pětiboj'!G9)</f>
        <v>67</v>
      </c>
      <c r="H9" s="140">
        <f t="shared" si="3"/>
        <v>20.77</v>
      </c>
      <c r="I9" s="40">
        <f t="shared" si="4"/>
        <v>27.82</v>
      </c>
      <c r="J9" s="135">
        <f t="shared" si="0"/>
        <v>341</v>
      </c>
      <c r="K9" s="139" t="str">
        <f t="shared" si="1"/>
        <v>5kg</v>
      </c>
      <c r="L9" s="143">
        <v>20.77</v>
      </c>
      <c r="M9" s="144"/>
      <c r="N9" s="144"/>
      <c r="O9" s="40"/>
      <c r="P9" s="40"/>
      <c r="Q9" s="40"/>
      <c r="R9" s="26">
        <f t="shared" si="2"/>
        <v>45213</v>
      </c>
      <c r="S9" s="110">
        <v>42</v>
      </c>
      <c r="T9" s="103">
        <v>1.0761000000000001</v>
      </c>
      <c r="U9" s="110">
        <v>42</v>
      </c>
      <c r="V9" s="103">
        <v>1.2067000000000001</v>
      </c>
    </row>
    <row r="10" spans="1:22" x14ac:dyDescent="0.2">
      <c r="A10" s="136" t="str">
        <f>IF('vrhačský pětiboj'!A10="","",'vrhačský pětiboj'!A10)</f>
        <v/>
      </c>
      <c r="B10" s="138" t="str">
        <f>IF('vrhačský pětiboj'!B10="","",'vrhačský pětiboj'!B10)</f>
        <v>M60+</v>
      </c>
      <c r="C10" s="136" t="str">
        <f>IF('vrhačský pětiboj'!C10="","",'vrhačský pětiboj'!C10)</f>
        <v/>
      </c>
      <c r="D10" s="136" t="str">
        <f>IF('vrhačský pětiboj'!D10="","",'vrhačský pětiboj'!D10)</f>
        <v>Potužák Jaromír</v>
      </c>
      <c r="E10" s="137">
        <f>IF('vrhačský pětiboj'!E10="","",'vrhačský pětiboj'!E10)</f>
        <v>20623</v>
      </c>
      <c r="F10" s="136" t="str">
        <f>IF('vrhačský pětiboj'!F10="","",'vrhačský pětiboj'!F10)</f>
        <v>TJ Sušice</v>
      </c>
      <c r="G10" s="136">
        <f>IF('vrhačský pětiboj'!G10="","",'vrhačský pětiboj'!G10)</f>
        <v>67</v>
      </c>
      <c r="H10" s="140">
        <f t="shared" si="3"/>
        <v>23.63</v>
      </c>
      <c r="I10" s="40">
        <f t="shared" si="4"/>
        <v>31.66</v>
      </c>
      <c r="J10" s="135">
        <f t="shared" si="0"/>
        <v>403</v>
      </c>
      <c r="K10" s="139" t="str">
        <f t="shared" si="1"/>
        <v>5kg</v>
      </c>
      <c r="L10" s="143">
        <v>23.63</v>
      </c>
      <c r="M10" s="144"/>
      <c r="N10" s="144"/>
      <c r="O10" s="40"/>
      <c r="P10" s="40"/>
      <c r="Q10" s="40"/>
      <c r="R10" s="26">
        <f t="shared" si="2"/>
        <v>45213</v>
      </c>
      <c r="S10" s="110">
        <v>43</v>
      </c>
      <c r="T10" s="103">
        <v>1.0900000000000001</v>
      </c>
      <c r="U10" s="110">
        <v>43</v>
      </c>
      <c r="V10" s="103">
        <v>1.2301</v>
      </c>
    </row>
    <row r="11" spans="1:22" x14ac:dyDescent="0.2">
      <c r="A11" s="136" t="str">
        <f>IF('vrhačský pětiboj'!A11="","",'vrhačský pětiboj'!A11)</f>
        <v/>
      </c>
      <c r="B11" s="138" t="str">
        <f>IF('vrhačský pětiboj'!B11="","",'vrhačský pětiboj'!B11)</f>
        <v>M60+</v>
      </c>
      <c r="C11" s="136" t="str">
        <f>IF('vrhačský pětiboj'!C11="","",'vrhačský pětiboj'!C11)</f>
        <v/>
      </c>
      <c r="D11" s="136" t="str">
        <f>IF('vrhačský pětiboj'!D11="","",'vrhačský pětiboj'!D11)</f>
        <v>Růženecký Petr</v>
      </c>
      <c r="E11" s="137">
        <f>IF('vrhačský pětiboj'!E11="","",'vrhačský pětiboj'!E11)</f>
        <v>21430</v>
      </c>
      <c r="F11" s="136" t="str">
        <f>IF('vrhačský pětiboj'!F11="","",'vrhačský pětiboj'!F11)</f>
        <v>ASK Dipoli</v>
      </c>
      <c r="G11" s="136">
        <f>IF('vrhačský pětiboj'!G11="","",'vrhačský pětiboj'!G11)</f>
        <v>65</v>
      </c>
      <c r="H11" s="140">
        <f t="shared" si="3"/>
        <v>23.23</v>
      </c>
      <c r="I11" s="40">
        <f t="shared" si="4"/>
        <v>29.88</v>
      </c>
      <c r="J11" s="135">
        <f t="shared" si="0"/>
        <v>374</v>
      </c>
      <c r="K11" s="139" t="str">
        <f t="shared" si="1"/>
        <v>5kg</v>
      </c>
      <c r="L11" s="143">
        <v>23.23</v>
      </c>
      <c r="M11" s="144"/>
      <c r="N11" s="144"/>
      <c r="O11" s="40"/>
      <c r="P11" s="40"/>
      <c r="Q11" s="40"/>
      <c r="R11" s="26">
        <f t="shared" si="2"/>
        <v>45213</v>
      </c>
      <c r="S11" s="110">
        <v>44</v>
      </c>
      <c r="T11" s="103">
        <v>1.1043000000000001</v>
      </c>
      <c r="U11" s="110">
        <v>44</v>
      </c>
      <c r="V11" s="103">
        <v>1.2541</v>
      </c>
    </row>
    <row r="12" spans="1:22" x14ac:dyDescent="0.2">
      <c r="A12" s="136" t="str">
        <f>IF('vrhačský pětiboj'!A12="","",'vrhačský pětiboj'!A12)</f>
        <v/>
      </c>
      <c r="B12" s="138" t="str">
        <f>IF('vrhačský pětiboj'!B12="","",'vrhačský pětiboj'!B12)</f>
        <v>M35-59</v>
      </c>
      <c r="C12" s="136" t="str">
        <f>IF('vrhačský pětiboj'!C12="","",'vrhačský pětiboj'!C12)</f>
        <v/>
      </c>
      <c r="D12" s="136" t="str">
        <f>IF('vrhačský pětiboj'!D12="","",'vrhačský pětiboj'!D12)</f>
        <v>Pour Miroslav</v>
      </c>
      <c r="E12" s="137">
        <f>IF('vrhačský pětiboj'!E12="","",'vrhačský pětiboj'!E12)</f>
        <v>27084</v>
      </c>
      <c r="F12" s="136" t="str">
        <f>IF('vrhačský pětiboj'!F12="","",'vrhačský pětiboj'!F12)</f>
        <v>Atletika Klatovy</v>
      </c>
      <c r="G12" s="136">
        <f>IF('vrhačský pětiboj'!G12="","",'vrhačský pětiboj'!G12)</f>
        <v>49</v>
      </c>
      <c r="H12" s="140">
        <f t="shared" si="3"/>
        <v>31.26</v>
      </c>
      <c r="I12" s="40">
        <f t="shared" si="4"/>
        <v>36.97</v>
      </c>
      <c r="J12" s="135">
        <f t="shared" si="0"/>
        <v>489</v>
      </c>
      <c r="K12" s="139" t="str">
        <f t="shared" si="1"/>
        <v>7,26kg</v>
      </c>
      <c r="L12" s="143">
        <v>31.26</v>
      </c>
      <c r="M12" s="144"/>
      <c r="N12" s="144"/>
      <c r="O12" s="40"/>
      <c r="P12" s="40"/>
      <c r="Q12" s="40"/>
      <c r="R12" s="26">
        <f t="shared" si="2"/>
        <v>45213</v>
      </c>
      <c r="S12" s="108">
        <v>45</v>
      </c>
      <c r="T12" s="101">
        <v>1.119</v>
      </c>
      <c r="U12" s="108">
        <v>45</v>
      </c>
      <c r="V12" s="101">
        <v>1.2786999999999999</v>
      </c>
    </row>
    <row r="13" spans="1:22" x14ac:dyDescent="0.2">
      <c r="A13" s="136" t="str">
        <f>IF('vrhačský pětiboj'!A13="","",'vrhačský pětiboj'!A13)</f>
        <v/>
      </c>
      <c r="B13" s="138" t="str">
        <f>IF('vrhačský pětiboj'!B13="","",'vrhačský pětiboj'!B13)</f>
        <v>M60+</v>
      </c>
      <c r="C13" s="136" t="str">
        <f>IF('vrhačský pětiboj'!C13="","",'vrhačský pětiboj'!C13)</f>
        <v/>
      </c>
      <c r="D13" s="136" t="str">
        <f>IF('vrhačský pětiboj'!D13="","",'vrhačský pětiboj'!D13)</f>
        <v>Šafář Eduard</v>
      </c>
      <c r="E13" s="137">
        <f>IF('vrhačský pětiboj'!E13="","",'vrhačský pětiboj'!E13)</f>
        <v>18734</v>
      </c>
      <c r="F13" s="136" t="str">
        <f>IF('vrhačský pětiboj'!F13="","",'vrhačský pětiboj'!F13)</f>
        <v>Zruč - Senec</v>
      </c>
      <c r="G13" s="136">
        <f>IF('vrhačský pětiboj'!G13="","",'vrhačský pětiboj'!G13)</f>
        <v>72</v>
      </c>
      <c r="H13" s="140" t="str">
        <f t="shared" si="3"/>
        <v/>
      </c>
      <c r="I13" s="40" t="str">
        <f t="shared" si="4"/>
        <v/>
      </c>
      <c r="J13" s="135" t="str">
        <f t="shared" si="0"/>
        <v/>
      </c>
      <c r="K13" s="139" t="str">
        <f t="shared" si="1"/>
        <v>4kg</v>
      </c>
      <c r="L13" s="143">
        <v>0</v>
      </c>
      <c r="M13" s="144"/>
      <c r="N13" s="144"/>
      <c r="O13" s="40"/>
      <c r="P13" s="40"/>
      <c r="Q13" s="40"/>
      <c r="R13" s="26">
        <f t="shared" si="2"/>
        <v>45213</v>
      </c>
      <c r="S13" s="110">
        <v>46</v>
      </c>
      <c r="T13" s="103">
        <v>1.1342000000000001</v>
      </c>
      <c r="U13" s="110">
        <v>46</v>
      </c>
      <c r="V13" s="103">
        <v>1.3039000000000001</v>
      </c>
    </row>
    <row r="14" spans="1:22" x14ac:dyDescent="0.2">
      <c r="A14" s="136" t="str">
        <f>IF('vrhačský pětiboj'!A14="","",'vrhačský pětiboj'!A14)</f>
        <v/>
      </c>
      <c r="B14" s="138" t="str">
        <f>IF('vrhačský pětiboj'!B14="","",'vrhačský pětiboj'!B14)</f>
        <v>M60+</v>
      </c>
      <c r="C14" s="136" t="str">
        <f>IF('vrhačský pětiboj'!C14="","",'vrhačský pětiboj'!C14)</f>
        <v/>
      </c>
      <c r="D14" s="136" t="str">
        <f>IF('vrhačský pětiboj'!D14="","",'vrhačský pětiboj'!D14)</f>
        <v xml:space="preserve">Venas Jan </v>
      </c>
      <c r="E14" s="137">
        <f>IF('vrhačský pětiboj'!E14="","",'vrhačský pětiboj'!E14)</f>
        <v>18622</v>
      </c>
      <c r="F14" s="136" t="str">
        <f>IF('vrhačský pětiboj'!F14="","",'vrhačský pětiboj'!F14)</f>
        <v>Zruč - Senec</v>
      </c>
      <c r="G14" s="136">
        <f>IF('vrhačský pětiboj'!G14="","",'vrhačský pětiboj'!G14)</f>
        <v>72</v>
      </c>
      <c r="H14" s="140" t="str">
        <f t="shared" si="3"/>
        <v/>
      </c>
      <c r="I14" s="40" t="str">
        <f t="shared" si="4"/>
        <v/>
      </c>
      <c r="J14" s="135" t="str">
        <f t="shared" si="0"/>
        <v/>
      </c>
      <c r="K14" s="139" t="str">
        <f t="shared" si="1"/>
        <v>4kg</v>
      </c>
      <c r="L14" s="143">
        <v>0</v>
      </c>
      <c r="M14" s="144"/>
      <c r="N14" s="144"/>
      <c r="O14" s="40"/>
      <c r="P14" s="40"/>
      <c r="Q14" s="40"/>
      <c r="R14" s="26">
        <f t="shared" si="2"/>
        <v>45213</v>
      </c>
      <c r="S14" s="110">
        <v>47</v>
      </c>
      <c r="T14" s="103">
        <v>1.1498999999999999</v>
      </c>
      <c r="U14" s="110">
        <v>47</v>
      </c>
      <c r="V14" s="103">
        <v>1.3298000000000001</v>
      </c>
    </row>
    <row r="15" spans="1:22" x14ac:dyDescent="0.2">
      <c r="A15" s="136" t="str">
        <f>IF('vrhačský pětiboj'!A15="","",'vrhačský pětiboj'!A15)</f>
        <v/>
      </c>
      <c r="B15" s="138" t="str">
        <f>IF('vrhačský pětiboj'!B15="","",'vrhačský pětiboj'!B15)</f>
        <v>M60+</v>
      </c>
      <c r="C15" s="136" t="str">
        <f>IF('vrhačský pětiboj'!C15="","",'vrhačský pětiboj'!C15)</f>
        <v/>
      </c>
      <c r="D15" s="136" t="str">
        <f>IF('vrhačský pětiboj'!D15="","",'vrhačský pětiboj'!D15)</f>
        <v>Kuneš Jaroslav</v>
      </c>
      <c r="E15" s="137">
        <f>IF('vrhačský pětiboj'!E15="","",'vrhačský pětiboj'!E15)</f>
        <v>18564</v>
      </c>
      <c r="F15" s="136" t="str">
        <f>IF('vrhačský pětiboj'!F15="","",'vrhačský pětiboj'!F15)</f>
        <v>Jiskra Domažlice</v>
      </c>
      <c r="G15" s="136">
        <f>IF('vrhačský pětiboj'!G15="","",'vrhačský pětiboj'!G15)</f>
        <v>72</v>
      </c>
      <c r="H15" s="140" t="str">
        <f t="shared" si="3"/>
        <v/>
      </c>
      <c r="I15" s="40" t="str">
        <f t="shared" si="4"/>
        <v/>
      </c>
      <c r="J15" s="135" t="str">
        <f t="shared" si="0"/>
        <v/>
      </c>
      <c r="K15" s="139" t="str">
        <f t="shared" si="1"/>
        <v>4kg</v>
      </c>
      <c r="L15" s="143"/>
      <c r="M15" s="144"/>
      <c r="N15" s="144"/>
      <c r="O15" s="40"/>
      <c r="P15" s="40"/>
      <c r="Q15" s="40"/>
      <c r="R15" s="26">
        <f t="shared" si="2"/>
        <v>45213</v>
      </c>
      <c r="S15" s="110">
        <v>48</v>
      </c>
      <c r="T15" s="103">
        <v>1.1660999999999999</v>
      </c>
      <c r="U15" s="110">
        <v>48</v>
      </c>
      <c r="V15" s="103">
        <v>1.3563000000000001</v>
      </c>
    </row>
    <row r="16" spans="1:22" x14ac:dyDescent="0.2">
      <c r="A16" s="136" t="str">
        <f>IF('vrhačský pětiboj'!A16="","",'vrhačský pětiboj'!A16)</f>
        <v/>
      </c>
      <c r="B16" s="138" t="str">
        <f>IF('vrhačský pětiboj'!B16="","",'vrhačský pětiboj'!B16)</f>
        <v/>
      </c>
      <c r="C16" s="136" t="str">
        <f>IF('vrhačský pětiboj'!C16="","",'vrhačský pětiboj'!C16)</f>
        <v/>
      </c>
      <c r="D16" s="136" t="str">
        <f>IF('vrhačský pětiboj'!D16="","",'vrhačský pětiboj'!D16)</f>
        <v/>
      </c>
      <c r="E16" s="137" t="str">
        <f>IF('vrhačský pětiboj'!E16="","",'vrhačský pětiboj'!E16)</f>
        <v/>
      </c>
      <c r="F16" s="136" t="str">
        <f>IF('vrhačský pětiboj'!F16="","",'vrhačský pětiboj'!F16)</f>
        <v/>
      </c>
      <c r="G16" s="136" t="str">
        <f>IF('vrhačský pětiboj'!G16="","",'vrhačský pětiboj'!G16)</f>
        <v/>
      </c>
      <c r="H16" s="140" t="str">
        <f t="shared" si="3"/>
        <v/>
      </c>
      <c r="I16" s="40" t="str">
        <f t="shared" si="4"/>
        <v/>
      </c>
      <c r="J16" s="135" t="str">
        <f t="shared" si="0"/>
        <v/>
      </c>
      <c r="K16" s="139" t="str">
        <f t="shared" si="1"/>
        <v/>
      </c>
      <c r="L16" s="143"/>
      <c r="M16" s="144"/>
      <c r="N16" s="144"/>
      <c r="O16" s="40"/>
      <c r="P16" s="40"/>
      <c r="Q16" s="40"/>
      <c r="R16" s="26">
        <f t="shared" si="2"/>
        <v>45213</v>
      </c>
      <c r="S16" s="110">
        <v>49</v>
      </c>
      <c r="T16" s="103">
        <v>1.1829000000000001</v>
      </c>
      <c r="U16" s="110">
        <v>49</v>
      </c>
      <c r="V16" s="103">
        <v>1.3835999999999999</v>
      </c>
    </row>
    <row r="17" spans="1:22" x14ac:dyDescent="0.2">
      <c r="A17" s="136" t="str">
        <f>IF('vrhačský pětiboj'!A17="","",'vrhačský pětiboj'!A17)</f>
        <v/>
      </c>
      <c r="B17" s="138" t="str">
        <f>IF('vrhačský pětiboj'!B17="","",'vrhačský pětiboj'!B17)</f>
        <v/>
      </c>
      <c r="C17" s="136" t="str">
        <f>IF('vrhačský pětiboj'!C17="","",'vrhačský pětiboj'!C17)</f>
        <v/>
      </c>
      <c r="D17" s="136" t="str">
        <f>IF('vrhačský pětiboj'!D17="","",'vrhačský pětiboj'!D17)</f>
        <v/>
      </c>
      <c r="E17" s="137" t="str">
        <f>IF('vrhačský pětiboj'!E17="","",'vrhačský pětiboj'!E17)</f>
        <v/>
      </c>
      <c r="F17" s="136" t="str">
        <f>IF('vrhačský pětiboj'!F17="","",'vrhačský pětiboj'!F17)</f>
        <v/>
      </c>
      <c r="G17" s="136" t="str">
        <f>IF('vrhačský pětiboj'!G17="","",'vrhačský pětiboj'!G17)</f>
        <v/>
      </c>
      <c r="H17" s="140" t="str">
        <f t="shared" si="3"/>
        <v/>
      </c>
      <c r="I17" s="40" t="str">
        <f t="shared" si="4"/>
        <v/>
      </c>
      <c r="J17" s="135" t="str">
        <f t="shared" si="0"/>
        <v/>
      </c>
      <c r="K17" s="139" t="str">
        <f t="shared" si="1"/>
        <v/>
      </c>
      <c r="L17" s="143"/>
      <c r="M17" s="144"/>
      <c r="N17" s="144"/>
      <c r="O17" s="40"/>
      <c r="P17" s="40"/>
      <c r="Q17" s="40"/>
      <c r="R17" s="26">
        <f t="shared" si="2"/>
        <v>45213</v>
      </c>
      <c r="S17" s="108">
        <v>50</v>
      </c>
      <c r="T17" s="101">
        <v>1.0911</v>
      </c>
      <c r="U17" s="108">
        <v>50</v>
      </c>
      <c r="V17" s="101">
        <v>1.2224999999999999</v>
      </c>
    </row>
    <row r="18" spans="1:22" x14ac:dyDescent="0.2">
      <c r="A18" s="136" t="str">
        <f>IF('vrhačský pětiboj'!A18="","",'vrhačský pětiboj'!A18)</f>
        <v/>
      </c>
      <c r="B18" s="138" t="str">
        <f>IF('vrhačský pětiboj'!B18="","",'vrhačský pětiboj'!B18)</f>
        <v/>
      </c>
      <c r="C18" s="136" t="str">
        <f>IF('vrhačský pětiboj'!C18="","",'vrhačský pětiboj'!C18)</f>
        <v/>
      </c>
      <c r="D18" s="136" t="str">
        <f>IF('vrhačský pětiboj'!D18="","",'vrhačský pětiboj'!D18)</f>
        <v/>
      </c>
      <c r="E18" s="137" t="str">
        <f>IF('vrhačský pětiboj'!E18="","",'vrhačský pětiboj'!E18)</f>
        <v/>
      </c>
      <c r="F18" s="136" t="str">
        <f>IF('vrhačský pětiboj'!F18="","",'vrhačský pětiboj'!F18)</f>
        <v/>
      </c>
      <c r="G18" s="136" t="str">
        <f>IF('vrhačský pětiboj'!G18="","",'vrhačský pětiboj'!G18)</f>
        <v/>
      </c>
      <c r="H18" s="140" t="str">
        <f t="shared" si="3"/>
        <v/>
      </c>
      <c r="I18" s="40" t="str">
        <f t="shared" si="4"/>
        <v/>
      </c>
      <c r="J18" s="135" t="str">
        <f t="shared" si="0"/>
        <v/>
      </c>
      <c r="K18" s="139" t="str">
        <f t="shared" si="1"/>
        <v/>
      </c>
      <c r="L18" s="143"/>
      <c r="M18" s="144"/>
      <c r="N18" s="144"/>
      <c r="O18" s="40"/>
      <c r="P18" s="40"/>
      <c r="Q18" s="40"/>
      <c r="R18" s="26">
        <f t="shared" si="2"/>
        <v>45213</v>
      </c>
      <c r="S18" s="110">
        <v>51</v>
      </c>
      <c r="T18" s="103">
        <v>1.1073999999999999</v>
      </c>
      <c r="U18" s="110">
        <v>51</v>
      </c>
      <c r="V18" s="103">
        <v>1.2475000000000001</v>
      </c>
    </row>
    <row r="19" spans="1:22" x14ac:dyDescent="0.2">
      <c r="A19" s="136" t="str">
        <f>IF('vrhačský pětiboj'!A19="","",'vrhačský pětiboj'!A19)</f>
        <v/>
      </c>
      <c r="B19" s="138" t="str">
        <f>IF('vrhačský pětiboj'!B19="","",'vrhačský pětiboj'!B19)</f>
        <v/>
      </c>
      <c r="C19" s="136" t="str">
        <f>IF('vrhačský pětiboj'!C19="","",'vrhačský pětiboj'!C19)</f>
        <v/>
      </c>
      <c r="D19" s="136" t="str">
        <f>IF('vrhačský pětiboj'!D19="","",'vrhačský pětiboj'!D19)</f>
        <v/>
      </c>
      <c r="E19" s="137" t="str">
        <f>IF('vrhačský pětiboj'!E19="","",'vrhačský pětiboj'!E19)</f>
        <v/>
      </c>
      <c r="F19" s="136" t="str">
        <f>IF('vrhačský pětiboj'!F19="","",'vrhačský pětiboj'!F19)</f>
        <v/>
      </c>
      <c r="G19" s="136" t="str">
        <f>IF('vrhačský pětiboj'!G19="","",'vrhačský pětiboj'!G19)</f>
        <v/>
      </c>
      <c r="H19" s="140" t="str">
        <f t="shared" si="3"/>
        <v/>
      </c>
      <c r="I19" s="40" t="str">
        <f t="shared" si="4"/>
        <v/>
      </c>
      <c r="J19" s="135" t="str">
        <f t="shared" si="0"/>
        <v/>
      </c>
      <c r="K19" s="139" t="str">
        <f t="shared" si="1"/>
        <v/>
      </c>
      <c r="L19" s="143"/>
      <c r="M19" s="144"/>
      <c r="N19" s="144"/>
      <c r="O19" s="40"/>
      <c r="P19" s="40"/>
      <c r="Q19" s="40"/>
      <c r="R19" s="26">
        <f t="shared" si="2"/>
        <v>45213</v>
      </c>
      <c r="S19" s="110">
        <v>52</v>
      </c>
      <c r="T19" s="103">
        <v>1.1242000000000001</v>
      </c>
      <c r="U19" s="110">
        <v>52</v>
      </c>
      <c r="V19" s="103">
        <v>1.2732000000000001</v>
      </c>
    </row>
    <row r="20" spans="1:22" x14ac:dyDescent="0.2">
      <c r="A20" s="136" t="str">
        <f>IF('vrhačský pětiboj'!A20="","",'vrhačský pětiboj'!A20)</f>
        <v/>
      </c>
      <c r="B20" s="138" t="str">
        <f>IF('vrhačský pětiboj'!B20="","",'vrhačský pětiboj'!B20)</f>
        <v/>
      </c>
      <c r="C20" s="136" t="str">
        <f>IF('vrhačský pětiboj'!C20="","",'vrhačský pětiboj'!C20)</f>
        <v/>
      </c>
      <c r="D20" s="136" t="str">
        <f>IF('vrhačský pětiboj'!D20="","",'vrhačský pětiboj'!D20)</f>
        <v/>
      </c>
      <c r="E20" s="137" t="str">
        <f>IF('vrhačský pětiboj'!E20="","",'vrhačský pětiboj'!E20)</f>
        <v/>
      </c>
      <c r="F20" s="136" t="str">
        <f>IF('vrhačský pětiboj'!F20="","",'vrhačský pětiboj'!F20)</f>
        <v/>
      </c>
      <c r="G20" s="136" t="str">
        <f>IF('vrhačský pětiboj'!G20="","",'vrhačský pětiboj'!G20)</f>
        <v/>
      </c>
      <c r="H20" s="140" t="str">
        <f t="shared" si="3"/>
        <v/>
      </c>
      <c r="I20" s="40" t="str">
        <f t="shared" si="4"/>
        <v/>
      </c>
      <c r="J20" s="135" t="str">
        <f t="shared" si="0"/>
        <v/>
      </c>
      <c r="K20" s="139" t="str">
        <f t="shared" si="1"/>
        <v/>
      </c>
      <c r="L20" s="143"/>
      <c r="M20" s="144"/>
      <c r="N20" s="144"/>
      <c r="O20" s="40"/>
      <c r="P20" s="40"/>
      <c r="Q20" s="40"/>
      <c r="R20" s="26">
        <f t="shared" si="2"/>
        <v>45213</v>
      </c>
      <c r="S20" s="110">
        <v>53</v>
      </c>
      <c r="T20" s="103">
        <v>1.1415999999999999</v>
      </c>
      <c r="U20" s="110">
        <v>53</v>
      </c>
      <c r="V20" s="103">
        <v>1.2997000000000001</v>
      </c>
    </row>
    <row r="21" spans="1:22" x14ac:dyDescent="0.2">
      <c r="A21" s="136" t="str">
        <f>IF('vrhačský pětiboj'!A21="","",'vrhačský pětiboj'!A21)</f>
        <v/>
      </c>
      <c r="B21" s="138" t="str">
        <f>IF('vrhačský pětiboj'!B21="","",'vrhačský pětiboj'!B21)</f>
        <v/>
      </c>
      <c r="C21" s="136" t="str">
        <f>IF('vrhačský pětiboj'!C21="","",'vrhačský pětiboj'!C21)</f>
        <v/>
      </c>
      <c r="D21" s="136" t="str">
        <f>IF('vrhačský pětiboj'!D21="","",'vrhačský pětiboj'!D21)</f>
        <v/>
      </c>
      <c r="E21" s="137" t="str">
        <f>IF('vrhačský pětiboj'!E21="","",'vrhačský pětiboj'!E21)</f>
        <v/>
      </c>
      <c r="F21" s="136" t="str">
        <f>IF('vrhačský pětiboj'!F21="","",'vrhačský pětiboj'!F21)</f>
        <v/>
      </c>
      <c r="G21" s="136" t="str">
        <f>IF('vrhačský pětiboj'!G21="","",'vrhačský pětiboj'!G21)</f>
        <v/>
      </c>
      <c r="H21" s="140" t="str">
        <f t="shared" si="3"/>
        <v/>
      </c>
      <c r="I21" s="40" t="str">
        <f t="shared" si="4"/>
        <v/>
      </c>
      <c r="J21" s="135" t="str">
        <f t="shared" si="0"/>
        <v/>
      </c>
      <c r="K21" s="139" t="str">
        <f t="shared" si="1"/>
        <v/>
      </c>
      <c r="L21" s="143"/>
      <c r="M21" s="144"/>
      <c r="N21" s="144"/>
      <c r="O21" s="40"/>
      <c r="P21" s="40"/>
      <c r="Q21" s="40"/>
      <c r="R21" s="26">
        <f t="shared" si="2"/>
        <v>45213</v>
      </c>
      <c r="S21" s="110">
        <v>54</v>
      </c>
      <c r="T21" s="103">
        <v>1.1596</v>
      </c>
      <c r="U21" s="110">
        <v>54</v>
      </c>
      <c r="V21" s="103">
        <v>1.327</v>
      </c>
    </row>
    <row r="22" spans="1:22" x14ac:dyDescent="0.2">
      <c r="A22" s="136" t="str">
        <f>IF('vrhačský pětiboj'!A22="","",'vrhačský pětiboj'!A22)</f>
        <v/>
      </c>
      <c r="B22" s="138" t="str">
        <f>IF('vrhačský pětiboj'!B22="","",'vrhačský pětiboj'!B22)</f>
        <v/>
      </c>
      <c r="C22" s="136" t="str">
        <f>IF('vrhačský pětiboj'!C22="","",'vrhačský pětiboj'!C22)</f>
        <v/>
      </c>
      <c r="D22" s="136" t="str">
        <f>IF('vrhačský pětiboj'!D22="","",'vrhačský pětiboj'!D22)</f>
        <v/>
      </c>
      <c r="E22" s="137" t="str">
        <f>IF('vrhačský pětiboj'!E22="","",'vrhačský pětiboj'!E22)</f>
        <v/>
      </c>
      <c r="F22" s="136" t="str">
        <f>IF('vrhačský pětiboj'!F22="","",'vrhačský pětiboj'!F22)</f>
        <v/>
      </c>
      <c r="G22" s="136" t="str">
        <f>IF('vrhačský pětiboj'!G22="","",'vrhačský pětiboj'!G22)</f>
        <v/>
      </c>
      <c r="H22" s="140" t="str">
        <f t="shared" si="3"/>
        <v/>
      </c>
      <c r="I22" s="40" t="str">
        <f t="shared" si="4"/>
        <v/>
      </c>
      <c r="J22" s="135" t="str">
        <f t="shared" si="0"/>
        <v/>
      </c>
      <c r="K22" s="139" t="str">
        <f t="shared" si="1"/>
        <v/>
      </c>
      <c r="L22" s="143"/>
      <c r="M22" s="144"/>
      <c r="N22" s="144"/>
      <c r="O22" s="40"/>
      <c r="P22" s="40"/>
      <c r="Q22" s="40"/>
      <c r="R22" s="26">
        <f t="shared" si="2"/>
        <v>45213</v>
      </c>
      <c r="S22" s="108">
        <v>55</v>
      </c>
      <c r="T22" s="101">
        <v>1.1782999999999999</v>
      </c>
      <c r="U22" s="108">
        <v>55</v>
      </c>
      <c r="V22" s="101">
        <v>1.3551</v>
      </c>
    </row>
    <row r="23" spans="1:22" x14ac:dyDescent="0.2">
      <c r="A23" s="136" t="str">
        <f>IF('vrhačský pětiboj'!A23="","",'vrhačský pětiboj'!A23)</f>
        <v/>
      </c>
      <c r="B23" s="138" t="str">
        <f>IF('vrhačský pětiboj'!B23="","",'vrhačský pětiboj'!B23)</f>
        <v/>
      </c>
      <c r="C23" s="136" t="str">
        <f>IF('vrhačský pětiboj'!C23="","",'vrhačský pětiboj'!C23)</f>
        <v/>
      </c>
      <c r="D23" s="136" t="str">
        <f>IF('vrhačský pětiboj'!D23="","",'vrhačský pětiboj'!D23)</f>
        <v/>
      </c>
      <c r="E23" s="137" t="str">
        <f>IF('vrhačský pětiboj'!E23="","",'vrhačský pětiboj'!E23)</f>
        <v/>
      </c>
      <c r="F23" s="136" t="str">
        <f>IF('vrhačský pětiboj'!F23="","",'vrhačský pětiboj'!F23)</f>
        <v/>
      </c>
      <c r="G23" s="136" t="str">
        <f>IF('vrhačský pětiboj'!G23="","",'vrhačský pětiboj'!G23)</f>
        <v/>
      </c>
      <c r="H23" s="140" t="str">
        <f t="shared" si="3"/>
        <v/>
      </c>
      <c r="I23" s="40" t="str">
        <f t="shared" si="4"/>
        <v/>
      </c>
      <c r="J23" s="135" t="str">
        <f t="shared" si="0"/>
        <v/>
      </c>
      <c r="K23" s="139" t="str">
        <f t="shared" si="1"/>
        <v/>
      </c>
      <c r="L23" s="143"/>
      <c r="M23" s="144"/>
      <c r="N23" s="144"/>
      <c r="O23" s="40"/>
      <c r="P23" s="40"/>
      <c r="Q23" s="40"/>
      <c r="R23" s="26">
        <f t="shared" si="2"/>
        <v>45213</v>
      </c>
      <c r="S23" s="110">
        <v>56</v>
      </c>
      <c r="T23" s="103">
        <v>1.1977</v>
      </c>
      <c r="U23" s="110">
        <v>56</v>
      </c>
      <c r="V23" s="103">
        <v>1.3841000000000001</v>
      </c>
    </row>
    <row r="24" spans="1:22" x14ac:dyDescent="0.2">
      <c r="A24" s="136" t="str">
        <f>IF('vrhačský pětiboj'!A24="","",'vrhačský pětiboj'!A24)</f>
        <v/>
      </c>
      <c r="B24" s="138" t="str">
        <f>IF('vrhačský pětiboj'!B24="","",'vrhačský pětiboj'!B24)</f>
        <v/>
      </c>
      <c r="C24" s="136" t="str">
        <f>IF('vrhačský pětiboj'!C24="","",'vrhačský pětiboj'!C24)</f>
        <v/>
      </c>
      <c r="D24" s="136" t="str">
        <f>IF('vrhačský pětiboj'!D24="","",'vrhačský pětiboj'!D24)</f>
        <v/>
      </c>
      <c r="E24" s="137" t="str">
        <f>IF('vrhačský pětiboj'!E24="","",'vrhačský pětiboj'!E24)</f>
        <v/>
      </c>
      <c r="F24" s="136" t="str">
        <f>IF('vrhačský pětiboj'!F24="","",'vrhačský pětiboj'!F24)</f>
        <v/>
      </c>
      <c r="G24" s="136" t="str">
        <f>IF('vrhačský pětiboj'!G24="","",'vrhačský pětiboj'!G24)</f>
        <v/>
      </c>
      <c r="H24" s="140" t="str">
        <f t="shared" si="3"/>
        <v/>
      </c>
      <c r="I24" s="40" t="str">
        <f t="shared" si="4"/>
        <v/>
      </c>
      <c r="J24" s="135" t="str">
        <f t="shared" si="0"/>
        <v/>
      </c>
      <c r="K24" s="139" t="str">
        <f t="shared" si="1"/>
        <v/>
      </c>
      <c r="L24" s="143"/>
      <c r="M24" s="144"/>
      <c r="N24" s="144"/>
      <c r="O24" s="40"/>
      <c r="P24" s="40"/>
      <c r="Q24" s="40"/>
      <c r="R24" s="26">
        <f t="shared" si="2"/>
        <v>45213</v>
      </c>
      <c r="S24" s="110">
        <v>57</v>
      </c>
      <c r="T24" s="103">
        <v>1.2178</v>
      </c>
      <c r="U24" s="110">
        <v>57</v>
      </c>
      <c r="V24" s="103">
        <v>1.4139999999999999</v>
      </c>
    </row>
    <row r="25" spans="1:22" x14ac:dyDescent="0.2">
      <c r="A25" s="136" t="str">
        <f>IF('vrhačský pětiboj'!A25="","",'vrhačský pětiboj'!A25)</f>
        <v/>
      </c>
      <c r="B25" s="138" t="str">
        <f>IF('vrhačský pětiboj'!B25="","",'vrhačský pětiboj'!B25)</f>
        <v/>
      </c>
      <c r="C25" s="136" t="str">
        <f>IF('vrhačský pětiboj'!C25="","",'vrhačský pětiboj'!C25)</f>
        <v/>
      </c>
      <c r="D25" s="136" t="str">
        <f>IF('vrhačský pětiboj'!D25="","",'vrhačský pětiboj'!D25)</f>
        <v/>
      </c>
      <c r="E25" s="137" t="str">
        <f>IF('vrhačský pětiboj'!E25="","",'vrhačský pětiboj'!E25)</f>
        <v/>
      </c>
      <c r="F25" s="136" t="str">
        <f>IF('vrhačský pětiboj'!F25="","",'vrhačský pětiboj'!F25)</f>
        <v/>
      </c>
      <c r="G25" s="136" t="str">
        <f>IF('vrhačský pětiboj'!G25="","",'vrhačský pětiboj'!G25)</f>
        <v/>
      </c>
      <c r="H25" s="140" t="str">
        <f t="shared" si="3"/>
        <v/>
      </c>
      <c r="I25" s="40" t="str">
        <f t="shared" si="4"/>
        <v/>
      </c>
      <c r="J25" s="135" t="str">
        <f t="shared" si="0"/>
        <v/>
      </c>
      <c r="K25" s="139" t="str">
        <f t="shared" si="1"/>
        <v/>
      </c>
      <c r="L25" s="143"/>
      <c r="M25" s="144"/>
      <c r="N25" s="144"/>
      <c r="O25" s="40"/>
      <c r="P25" s="40"/>
      <c r="Q25" s="40"/>
      <c r="R25" s="26">
        <f t="shared" si="2"/>
        <v>45213</v>
      </c>
      <c r="S25" s="110">
        <v>58</v>
      </c>
      <c r="T25" s="103">
        <v>1.2385999999999999</v>
      </c>
      <c r="U25" s="110">
        <v>58</v>
      </c>
      <c r="V25" s="103">
        <v>1.4449000000000001</v>
      </c>
    </row>
    <row r="26" spans="1:22" ht="12" customHeight="1" x14ac:dyDescent="0.2">
      <c r="A26" s="136" t="str">
        <f>IF('vrhačský pětiboj'!A26="","",'vrhačský pětiboj'!A26)</f>
        <v/>
      </c>
      <c r="B26" s="138" t="str">
        <f>IF('vrhačský pětiboj'!B26="","",'vrhačský pětiboj'!B26)</f>
        <v/>
      </c>
      <c r="C26" s="136" t="str">
        <f>IF('vrhačský pětiboj'!C26="","",'vrhačský pětiboj'!C26)</f>
        <v/>
      </c>
      <c r="D26" s="136" t="str">
        <f>IF('vrhačský pětiboj'!D26="","",'vrhačský pětiboj'!D26)</f>
        <v/>
      </c>
      <c r="E26" s="137" t="str">
        <f>IF('vrhačský pětiboj'!E26="","",'vrhačský pětiboj'!E26)</f>
        <v/>
      </c>
      <c r="F26" s="136" t="str">
        <f>IF('vrhačský pětiboj'!F26="","",'vrhačský pětiboj'!F26)</f>
        <v/>
      </c>
      <c r="G26" s="136" t="str">
        <f>IF('vrhačský pětiboj'!G26="","",'vrhačský pětiboj'!G26)</f>
        <v/>
      </c>
      <c r="H26" s="140" t="str">
        <f t="shared" si="3"/>
        <v/>
      </c>
      <c r="I26" s="40" t="str">
        <f t="shared" si="4"/>
        <v/>
      </c>
      <c r="J26" s="135" t="str">
        <f t="shared" si="0"/>
        <v/>
      </c>
      <c r="K26" s="139" t="str">
        <f t="shared" si="1"/>
        <v/>
      </c>
      <c r="L26" s="143"/>
      <c r="M26" s="144"/>
      <c r="N26" s="144"/>
      <c r="O26" s="40"/>
      <c r="P26" s="40"/>
      <c r="Q26" s="40"/>
      <c r="R26" s="26">
        <f t="shared" si="2"/>
        <v>45213</v>
      </c>
      <c r="S26" s="110">
        <v>59</v>
      </c>
      <c r="T26" s="103">
        <v>1.2602</v>
      </c>
      <c r="U26" s="110">
        <v>59</v>
      </c>
      <c r="V26" s="103">
        <v>1.4769000000000001</v>
      </c>
    </row>
    <row r="27" spans="1:22" x14ac:dyDescent="0.2">
      <c r="A27" s="136" t="str">
        <f>IF('vrhačský pětiboj'!A27="","",'vrhačský pětiboj'!A27)</f>
        <v/>
      </c>
      <c r="B27" s="138" t="str">
        <f>IF('vrhačský pětiboj'!B27="","",'vrhačský pětiboj'!B27)</f>
        <v/>
      </c>
      <c r="C27" s="136" t="str">
        <f>IF('vrhačský pětiboj'!C27="","",'vrhačský pětiboj'!C27)</f>
        <v/>
      </c>
      <c r="D27" s="136" t="str">
        <f>IF('vrhačský pětiboj'!D27="","",'vrhačský pětiboj'!D27)</f>
        <v/>
      </c>
      <c r="E27" s="137" t="str">
        <f>IF('vrhačský pětiboj'!E27="","",'vrhačský pětiboj'!E27)</f>
        <v/>
      </c>
      <c r="F27" s="136" t="str">
        <f>IF('vrhačský pětiboj'!F27="","",'vrhačský pětiboj'!F27)</f>
        <v/>
      </c>
      <c r="G27" s="136" t="str">
        <f>IF('vrhačský pětiboj'!G27="","",'vrhačský pětiboj'!G27)</f>
        <v/>
      </c>
      <c r="H27" s="140" t="str">
        <f t="shared" si="3"/>
        <v/>
      </c>
      <c r="I27" s="40" t="str">
        <f t="shared" si="4"/>
        <v/>
      </c>
      <c r="J27" s="135" t="str">
        <f t="shared" si="0"/>
        <v/>
      </c>
      <c r="K27" s="139" t="str">
        <f t="shared" si="1"/>
        <v/>
      </c>
      <c r="L27" s="143"/>
      <c r="M27" s="144"/>
      <c r="N27" s="144"/>
      <c r="O27" s="40"/>
      <c r="P27" s="40"/>
      <c r="Q27" s="40"/>
      <c r="R27" s="26">
        <f t="shared" si="2"/>
        <v>45213</v>
      </c>
      <c r="S27" s="108">
        <v>60</v>
      </c>
      <c r="T27" s="101">
        <v>1.1709000000000001</v>
      </c>
      <c r="U27" s="108">
        <v>60</v>
      </c>
      <c r="V27" s="101">
        <v>1.5099</v>
      </c>
    </row>
    <row r="28" spans="1:22" ht="12" customHeight="1" x14ac:dyDescent="0.2">
      <c r="A28" s="136" t="str">
        <f>IF('vrhačský pětiboj'!A28="","",'vrhačský pětiboj'!A28)</f>
        <v/>
      </c>
      <c r="B28" s="138" t="str">
        <f>IF('vrhačský pětiboj'!B28="","",'vrhačský pětiboj'!B28)</f>
        <v/>
      </c>
      <c r="C28" s="136" t="str">
        <f>IF('vrhačský pětiboj'!C28="","",'vrhačský pětiboj'!C28)</f>
        <v/>
      </c>
      <c r="D28" s="136" t="str">
        <f>IF('vrhačský pětiboj'!D28="","",'vrhačský pětiboj'!D28)</f>
        <v/>
      </c>
      <c r="E28" s="137" t="str">
        <f>IF('vrhačský pětiboj'!E28="","",'vrhačský pětiboj'!E28)</f>
        <v/>
      </c>
      <c r="F28" s="136" t="str">
        <f>IF('vrhačský pětiboj'!F28="","",'vrhačský pětiboj'!F28)</f>
        <v/>
      </c>
      <c r="G28" s="136" t="str">
        <f>IF('vrhačský pětiboj'!G28="","",'vrhačský pětiboj'!G28)</f>
        <v/>
      </c>
      <c r="H28" s="140" t="str">
        <f t="shared" si="3"/>
        <v/>
      </c>
      <c r="I28" s="40" t="str">
        <f t="shared" si="4"/>
        <v/>
      </c>
      <c r="J28" s="135" t="str">
        <f t="shared" si="0"/>
        <v/>
      </c>
      <c r="K28" s="139" t="str">
        <f t="shared" si="1"/>
        <v/>
      </c>
      <c r="L28" s="143"/>
      <c r="M28" s="144"/>
      <c r="N28" s="144"/>
      <c r="O28" s="40"/>
      <c r="P28" s="40"/>
      <c r="Q28" s="40"/>
      <c r="R28" s="26">
        <f t="shared" si="2"/>
        <v>45213</v>
      </c>
      <c r="S28" s="110">
        <v>61</v>
      </c>
      <c r="T28" s="103">
        <v>1.1921999999999999</v>
      </c>
      <c r="U28" s="110">
        <v>61</v>
      </c>
      <c r="V28" s="103">
        <v>1.5441</v>
      </c>
    </row>
    <row r="29" spans="1:22" x14ac:dyDescent="0.2">
      <c r="A29" s="136" t="str">
        <f>IF('vrhačský pětiboj'!A29="","",'vrhačský pětiboj'!A29)</f>
        <v/>
      </c>
      <c r="B29" s="138" t="str">
        <f>IF('vrhačský pětiboj'!B29="","",'vrhačský pětiboj'!B29)</f>
        <v/>
      </c>
      <c r="C29" s="136" t="str">
        <f>IF('vrhačský pětiboj'!C29="","",'vrhačský pětiboj'!C29)</f>
        <v/>
      </c>
      <c r="D29" s="136" t="str">
        <f>IF('vrhačský pětiboj'!D29="","",'vrhačský pětiboj'!D29)</f>
        <v/>
      </c>
      <c r="E29" s="137" t="str">
        <f>IF('vrhačský pětiboj'!E29="","",'vrhačský pětiboj'!E29)</f>
        <v/>
      </c>
      <c r="F29" s="136" t="str">
        <f>IF('vrhačský pětiboj'!F29="","",'vrhačský pětiboj'!F29)</f>
        <v/>
      </c>
      <c r="G29" s="136" t="str">
        <f>IF('vrhačský pětiboj'!G29="","",'vrhačský pětiboj'!G29)</f>
        <v/>
      </c>
      <c r="H29" s="140" t="str">
        <f t="shared" si="3"/>
        <v/>
      </c>
      <c r="I29" s="40" t="str">
        <f t="shared" si="4"/>
        <v/>
      </c>
      <c r="J29" s="135" t="str">
        <f t="shared" si="0"/>
        <v/>
      </c>
      <c r="K29" s="139" t="str">
        <f t="shared" si="1"/>
        <v/>
      </c>
      <c r="L29" s="143"/>
      <c r="M29" s="144"/>
      <c r="N29" s="144"/>
      <c r="O29" s="40"/>
      <c r="P29" s="40"/>
      <c r="Q29" s="40"/>
      <c r="R29" s="26">
        <f t="shared" si="2"/>
        <v>45213</v>
      </c>
      <c r="S29" s="110">
        <v>62</v>
      </c>
      <c r="T29" s="103">
        <v>1.2143999999999999</v>
      </c>
      <c r="U29" s="110">
        <v>62</v>
      </c>
      <c r="V29" s="103">
        <v>1.5795999999999999</v>
      </c>
    </row>
    <row r="30" spans="1:22" x14ac:dyDescent="0.2">
      <c r="A30" s="136" t="str">
        <f>IF('vrhačský pětiboj'!A30="","",'vrhačský pětiboj'!A30)</f>
        <v/>
      </c>
      <c r="B30" s="138" t="str">
        <f>IF('vrhačský pětiboj'!B30="","",'vrhačský pětiboj'!B30)</f>
        <v/>
      </c>
      <c r="C30" s="136" t="str">
        <f>IF('vrhačský pětiboj'!C30="","",'vrhačský pětiboj'!C30)</f>
        <v/>
      </c>
      <c r="D30" s="136" t="str">
        <f>IF('vrhačský pětiboj'!D30="","",'vrhačský pětiboj'!D30)</f>
        <v/>
      </c>
      <c r="E30" s="137" t="str">
        <f>IF('vrhačský pětiboj'!E30="","",'vrhačský pětiboj'!E30)</f>
        <v/>
      </c>
      <c r="F30" s="136" t="str">
        <f>IF('vrhačský pětiboj'!F30="","",'vrhačský pětiboj'!F30)</f>
        <v/>
      </c>
      <c r="G30" s="136" t="str">
        <f>IF('vrhačský pětiboj'!G30="","",'vrhačský pětiboj'!G30)</f>
        <v/>
      </c>
      <c r="H30" s="140" t="str">
        <f t="shared" si="3"/>
        <v/>
      </c>
      <c r="I30" s="40" t="str">
        <f t="shared" si="4"/>
        <v/>
      </c>
      <c r="J30" s="135" t="str">
        <f t="shared" si="0"/>
        <v/>
      </c>
      <c r="K30" s="139" t="str">
        <f t="shared" si="1"/>
        <v/>
      </c>
      <c r="L30" s="143"/>
      <c r="M30" s="144"/>
      <c r="N30" s="144"/>
      <c r="O30" s="40"/>
      <c r="P30" s="40"/>
      <c r="Q30" s="40"/>
      <c r="R30" s="26">
        <f t="shared" si="2"/>
        <v>45213</v>
      </c>
      <c r="S30" s="110">
        <v>63</v>
      </c>
      <c r="T30" s="103">
        <v>1.2374000000000001</v>
      </c>
      <c r="U30" s="110">
        <v>63</v>
      </c>
      <c r="V30" s="103">
        <v>1.6163000000000001</v>
      </c>
    </row>
    <row r="31" spans="1:22" x14ac:dyDescent="0.2">
      <c r="A31" s="136" t="str">
        <f>IF('vrhačský pětiboj'!A31="","",'vrhačský pětiboj'!A31)</f>
        <v/>
      </c>
      <c r="B31" s="138" t="str">
        <f>IF('vrhačský pětiboj'!B31="","",'vrhačský pětiboj'!B31)</f>
        <v/>
      </c>
      <c r="C31" s="136" t="str">
        <f>IF('vrhačský pětiboj'!C31="","",'vrhačský pětiboj'!C31)</f>
        <v/>
      </c>
      <c r="D31" s="136" t="str">
        <f>IF('vrhačský pětiboj'!D31="","",'vrhačský pětiboj'!D31)</f>
        <v/>
      </c>
      <c r="E31" s="137" t="str">
        <f>IF('vrhačský pětiboj'!E31="","",'vrhačský pětiboj'!E31)</f>
        <v/>
      </c>
      <c r="F31" s="136" t="str">
        <f>IF('vrhačský pětiboj'!F31="","",'vrhačský pětiboj'!F31)</f>
        <v/>
      </c>
      <c r="G31" s="136" t="str">
        <f>IF('vrhačský pětiboj'!G31="","",'vrhačský pětiboj'!G31)</f>
        <v/>
      </c>
      <c r="H31" s="140" t="str">
        <f t="shared" si="3"/>
        <v/>
      </c>
      <c r="I31" s="40" t="str">
        <f t="shared" si="4"/>
        <v/>
      </c>
      <c r="J31" s="135" t="str">
        <f t="shared" si="0"/>
        <v/>
      </c>
      <c r="K31" s="139" t="str">
        <f t="shared" si="1"/>
        <v/>
      </c>
      <c r="L31" s="143"/>
      <c r="M31" s="144"/>
      <c r="N31" s="144"/>
      <c r="O31" s="40"/>
      <c r="P31" s="40"/>
      <c r="Q31" s="40"/>
      <c r="R31" s="26">
        <f t="shared" si="2"/>
        <v>45213</v>
      </c>
      <c r="S31" s="110">
        <v>64</v>
      </c>
      <c r="T31" s="103">
        <v>1.2614000000000001</v>
      </c>
      <c r="U31" s="110">
        <v>64</v>
      </c>
      <c r="V31" s="103">
        <v>1.6544000000000001</v>
      </c>
    </row>
    <row r="32" spans="1:22" x14ac:dyDescent="0.2">
      <c r="A32" s="136" t="str">
        <f>IF('vrhačský pětiboj'!A32="","",'vrhačský pětiboj'!A32)</f>
        <v/>
      </c>
      <c r="B32" s="138" t="str">
        <f>IF('vrhačský pětiboj'!B32="","",'vrhačský pětiboj'!B32)</f>
        <v/>
      </c>
      <c r="C32" s="136" t="str">
        <f>IF('vrhačský pětiboj'!C32="","",'vrhačský pětiboj'!C32)</f>
        <v/>
      </c>
      <c r="D32" s="136" t="str">
        <f>IF('vrhačský pětiboj'!D32="","",'vrhačský pětiboj'!D32)</f>
        <v/>
      </c>
      <c r="E32" s="137" t="str">
        <f>IF('vrhačský pětiboj'!E32="","",'vrhačský pětiboj'!E32)</f>
        <v/>
      </c>
      <c r="F32" s="136" t="str">
        <f>IF('vrhačský pětiboj'!F32="","",'vrhačský pětiboj'!F32)</f>
        <v/>
      </c>
      <c r="G32" s="136" t="str">
        <f>IF('vrhačský pětiboj'!G32="","",'vrhačský pětiboj'!G32)</f>
        <v/>
      </c>
      <c r="H32" s="140" t="str">
        <f t="shared" si="3"/>
        <v/>
      </c>
      <c r="I32" s="40" t="str">
        <f t="shared" si="4"/>
        <v/>
      </c>
      <c r="J32" s="135" t="str">
        <f t="shared" si="0"/>
        <v/>
      </c>
      <c r="K32" s="139" t="str">
        <f t="shared" si="1"/>
        <v/>
      </c>
      <c r="L32" s="144"/>
      <c r="M32" s="144"/>
      <c r="N32" s="144"/>
      <c r="O32" s="40"/>
      <c r="P32" s="40"/>
      <c r="Q32" s="40"/>
      <c r="R32" s="26">
        <f t="shared" si="2"/>
        <v>45213</v>
      </c>
      <c r="S32" s="108">
        <v>65</v>
      </c>
      <c r="T32" s="101">
        <v>1.2865</v>
      </c>
      <c r="U32" s="108">
        <v>65</v>
      </c>
      <c r="V32" s="101">
        <v>1.694</v>
      </c>
    </row>
    <row r="33" spans="1:22" x14ac:dyDescent="0.2">
      <c r="A33" s="136" t="str">
        <f>IF('vrhačský pětiboj'!A33="","",'vrhačský pětiboj'!A33)</f>
        <v/>
      </c>
      <c r="B33" s="138" t="str">
        <f>IF('vrhačský pětiboj'!B33="","",'vrhačský pětiboj'!B33)</f>
        <v/>
      </c>
      <c r="C33" s="136" t="str">
        <f>IF('vrhačský pětiboj'!C33="","",'vrhačský pětiboj'!C33)</f>
        <v/>
      </c>
      <c r="D33" s="136" t="str">
        <f>IF('vrhačský pětiboj'!D33="","",'vrhačský pětiboj'!D33)</f>
        <v/>
      </c>
      <c r="E33" s="137" t="str">
        <f>IF('vrhačský pětiboj'!E33="","",'vrhačský pětiboj'!E33)</f>
        <v/>
      </c>
      <c r="F33" s="136" t="str">
        <f>IF('vrhačský pětiboj'!F33="","",'vrhačský pětiboj'!F33)</f>
        <v/>
      </c>
      <c r="G33" s="136" t="str">
        <f>IF('vrhačský pětiboj'!G33="","",'vrhačský pětiboj'!G33)</f>
        <v/>
      </c>
      <c r="H33" s="140" t="str">
        <f t="shared" si="3"/>
        <v/>
      </c>
      <c r="I33" s="40" t="str">
        <f t="shared" si="4"/>
        <v/>
      </c>
      <c r="J33" s="135" t="str">
        <f t="shared" si="0"/>
        <v/>
      </c>
      <c r="K33" s="139" t="str">
        <f t="shared" si="1"/>
        <v/>
      </c>
      <c r="L33" s="144"/>
      <c r="M33" s="144"/>
      <c r="N33" s="144"/>
      <c r="O33" s="40"/>
      <c r="P33" s="40"/>
      <c r="Q33" s="40"/>
      <c r="R33" s="26">
        <f t="shared" si="2"/>
        <v>45213</v>
      </c>
      <c r="S33" s="110">
        <v>66</v>
      </c>
      <c r="T33" s="103">
        <v>1.3126</v>
      </c>
      <c r="U33" s="110">
        <v>66</v>
      </c>
      <c r="V33" s="103">
        <v>1.7352000000000001</v>
      </c>
    </row>
    <row r="34" spans="1:22" x14ac:dyDescent="0.2">
      <c r="A34" s="136" t="str">
        <f>IF('vrhačský pětiboj'!A34="","",'vrhačský pětiboj'!A34)</f>
        <v/>
      </c>
      <c r="B34" s="138" t="str">
        <f>IF('vrhačský pětiboj'!B34="","",'vrhačský pětiboj'!B34)</f>
        <v/>
      </c>
      <c r="C34" s="136" t="str">
        <f>IF('vrhačský pětiboj'!C34="","",'vrhačský pětiboj'!C34)</f>
        <v/>
      </c>
      <c r="D34" s="136" t="str">
        <f>IF('vrhačský pětiboj'!D34="","",'vrhačský pětiboj'!D34)</f>
        <v/>
      </c>
      <c r="E34" s="137" t="str">
        <f>IF('vrhačský pětiboj'!E34="","",'vrhačský pětiboj'!E34)</f>
        <v/>
      </c>
      <c r="F34" s="136" t="str">
        <f>IF('vrhačský pětiboj'!F34="","",'vrhačský pětiboj'!F34)</f>
        <v/>
      </c>
      <c r="G34" s="136" t="str">
        <f>IF('vrhačský pětiboj'!G34="","",'vrhačský pětiboj'!G34)</f>
        <v/>
      </c>
      <c r="H34" s="140" t="str">
        <f t="shared" si="3"/>
        <v/>
      </c>
      <c r="I34" s="40" t="str">
        <f t="shared" si="4"/>
        <v/>
      </c>
      <c r="J34" s="135" t="str">
        <f t="shared" si="0"/>
        <v/>
      </c>
      <c r="K34" s="139" t="str">
        <f t="shared" si="1"/>
        <v/>
      </c>
      <c r="L34" s="144"/>
      <c r="M34" s="144"/>
      <c r="N34" s="144"/>
      <c r="O34" s="40"/>
      <c r="P34" s="40"/>
      <c r="Q34" s="40"/>
      <c r="R34" s="26">
        <f t="shared" si="2"/>
        <v>45213</v>
      </c>
      <c r="S34" s="110">
        <v>67</v>
      </c>
      <c r="T34" s="103">
        <v>1.3399000000000001</v>
      </c>
      <c r="U34" s="110">
        <v>67</v>
      </c>
      <c r="V34" s="103">
        <v>1.778</v>
      </c>
    </row>
    <row r="35" spans="1:22" x14ac:dyDescent="0.2">
      <c r="A35" s="136" t="str">
        <f>IF('vrhačský pětiboj'!A35="","",'vrhačský pětiboj'!A35)</f>
        <v/>
      </c>
      <c r="B35" s="138" t="str">
        <f>IF('vrhačský pětiboj'!B35="","",'vrhačský pětiboj'!B35)</f>
        <v/>
      </c>
      <c r="C35" s="136" t="str">
        <f>IF('vrhačský pětiboj'!C35="","",'vrhačský pětiboj'!C35)</f>
        <v/>
      </c>
      <c r="D35" s="136" t="str">
        <f>IF('vrhačský pětiboj'!D35="","",'vrhačský pětiboj'!D35)</f>
        <v/>
      </c>
      <c r="E35" s="137" t="str">
        <f>IF('vrhačský pětiboj'!E35="","",'vrhačský pětiboj'!E35)</f>
        <v/>
      </c>
      <c r="F35" s="136" t="str">
        <f>IF('vrhačský pětiboj'!F35="","",'vrhačský pětiboj'!F35)</f>
        <v/>
      </c>
      <c r="G35" s="136" t="str">
        <f>IF('vrhačský pětiboj'!G35="","",'vrhačský pětiboj'!G35)</f>
        <v/>
      </c>
      <c r="H35" s="140" t="str">
        <f t="shared" si="3"/>
        <v/>
      </c>
      <c r="I35" s="40" t="str">
        <f t="shared" si="4"/>
        <v/>
      </c>
      <c r="J35" s="135" t="str">
        <f t="shared" si="0"/>
        <v/>
      </c>
      <c r="K35" s="139" t="str">
        <f t="shared" si="1"/>
        <v/>
      </c>
      <c r="L35" s="144"/>
      <c r="M35" s="144"/>
      <c r="N35" s="144"/>
      <c r="O35" s="40"/>
      <c r="P35" s="40"/>
      <c r="Q35" s="40"/>
      <c r="R35" s="26">
        <f t="shared" si="2"/>
        <v>45213</v>
      </c>
      <c r="S35" s="110">
        <v>68</v>
      </c>
      <c r="T35" s="103">
        <v>1.3684000000000001</v>
      </c>
      <c r="U35" s="110">
        <v>68</v>
      </c>
      <c r="V35" s="103">
        <v>1.8226</v>
      </c>
    </row>
    <row r="36" spans="1:22" x14ac:dyDescent="0.2">
      <c r="A36" s="136" t="str">
        <f>IF('vrhačský pětiboj'!A36="","",'vrhačský pětiboj'!A36)</f>
        <v/>
      </c>
      <c r="B36" s="138" t="str">
        <f>IF('vrhačský pětiboj'!B36="","",'vrhačský pětiboj'!B36)</f>
        <v/>
      </c>
      <c r="C36" s="136" t="str">
        <f>IF('vrhačský pětiboj'!C36="","",'vrhačský pětiboj'!C36)</f>
        <v/>
      </c>
      <c r="D36" s="136" t="str">
        <f>IF('vrhačský pětiboj'!D36="","",'vrhačský pětiboj'!D36)</f>
        <v/>
      </c>
      <c r="E36" s="137" t="str">
        <f>IF('vrhačský pětiboj'!E36="","",'vrhačský pětiboj'!E36)</f>
        <v/>
      </c>
      <c r="F36" s="136" t="str">
        <f>IF('vrhačský pětiboj'!F36="","",'vrhačský pětiboj'!F36)</f>
        <v/>
      </c>
      <c r="G36" s="136" t="str">
        <f>IF('vrhačský pětiboj'!G36="","",'vrhačský pětiboj'!G36)</f>
        <v/>
      </c>
      <c r="H36" s="140" t="str">
        <f t="shared" si="3"/>
        <v/>
      </c>
      <c r="I36" s="40" t="str">
        <f t="shared" si="4"/>
        <v/>
      </c>
      <c r="J36" s="135" t="str">
        <f t="shared" si="0"/>
        <v/>
      </c>
      <c r="K36" s="139" t="str">
        <f t="shared" si="1"/>
        <v/>
      </c>
      <c r="L36" s="144"/>
      <c r="M36" s="144"/>
      <c r="N36" s="144"/>
      <c r="O36" s="40"/>
      <c r="P36" s="40"/>
      <c r="Q36" s="40"/>
      <c r="R36" s="26">
        <f t="shared" si="2"/>
        <v>45213</v>
      </c>
      <c r="S36" s="110">
        <v>69</v>
      </c>
      <c r="T36" s="103">
        <v>1.3982000000000001</v>
      </c>
      <c r="U36" s="110">
        <v>69</v>
      </c>
      <c r="V36" s="103">
        <v>1.8691</v>
      </c>
    </row>
    <row r="37" spans="1:22" x14ac:dyDescent="0.2">
      <c r="A37" s="136" t="str">
        <f>IF('vrhačský pětiboj'!A37="","",'vrhačský pětiboj'!A37)</f>
        <v/>
      </c>
      <c r="B37" s="138" t="str">
        <f>IF('vrhačský pětiboj'!B37="","",'vrhačský pětiboj'!B37)</f>
        <v/>
      </c>
      <c r="C37" s="136" t="str">
        <f>IF('vrhačský pětiboj'!C37="","",'vrhačský pětiboj'!C37)</f>
        <v/>
      </c>
      <c r="D37" s="136" t="str">
        <f>IF('vrhačský pětiboj'!D37="","",'vrhačský pětiboj'!D37)</f>
        <v/>
      </c>
      <c r="E37" s="137" t="str">
        <f>IF('vrhačský pětiboj'!E37="","",'vrhačský pětiboj'!E37)</f>
        <v/>
      </c>
      <c r="F37" s="136" t="str">
        <f>IF('vrhačský pětiboj'!F37="","",'vrhačský pětiboj'!F37)</f>
        <v/>
      </c>
      <c r="G37" s="136" t="str">
        <f>IF('vrhačský pětiboj'!G37="","",'vrhačský pětiboj'!G37)</f>
        <v/>
      </c>
      <c r="H37" s="140" t="str">
        <f t="shared" si="3"/>
        <v/>
      </c>
      <c r="I37" s="40" t="str">
        <f t="shared" si="4"/>
        <v/>
      </c>
      <c r="J37" s="135" t="str">
        <f t="shared" si="0"/>
        <v/>
      </c>
      <c r="K37" s="139" t="str">
        <f t="shared" si="1"/>
        <v/>
      </c>
      <c r="L37" s="144"/>
      <c r="M37" s="144"/>
      <c r="N37" s="144"/>
      <c r="O37" s="40"/>
      <c r="P37" s="40"/>
      <c r="Q37" s="40"/>
      <c r="R37" s="26">
        <f t="shared" si="2"/>
        <v>45213</v>
      </c>
      <c r="S37" s="99">
        <v>70</v>
      </c>
      <c r="T37" s="101">
        <v>1.2785</v>
      </c>
      <c r="U37" s="108">
        <v>70</v>
      </c>
      <c r="V37" s="101">
        <v>1.9176</v>
      </c>
    </row>
    <row r="38" spans="1:22" x14ac:dyDescent="0.2">
      <c r="A38" s="136" t="str">
        <f>IF('vrhačský pětiboj'!A38="","",'vrhačský pětiboj'!A38)</f>
        <v/>
      </c>
      <c r="B38" s="138" t="str">
        <f>IF('vrhačský pětiboj'!B38="","",'vrhačský pětiboj'!B38)</f>
        <v/>
      </c>
      <c r="C38" s="136" t="str">
        <f>IF('vrhačský pětiboj'!C38="","",'vrhačský pětiboj'!C38)</f>
        <v/>
      </c>
      <c r="D38" s="136" t="str">
        <f>IF('vrhačský pětiboj'!D38="","",'vrhačský pětiboj'!D38)</f>
        <v/>
      </c>
      <c r="E38" s="137" t="str">
        <f>IF('vrhačský pětiboj'!E38="","",'vrhačský pětiboj'!E38)</f>
        <v/>
      </c>
      <c r="F38" s="136" t="str">
        <f>IF('vrhačský pětiboj'!F38="","",'vrhačský pětiboj'!F38)</f>
        <v/>
      </c>
      <c r="G38" s="136" t="str">
        <f>IF('vrhačský pětiboj'!G38="","",'vrhačský pětiboj'!G38)</f>
        <v/>
      </c>
      <c r="H38" s="140" t="str">
        <f t="shared" si="3"/>
        <v/>
      </c>
      <c r="I38" s="40" t="str">
        <f t="shared" si="4"/>
        <v/>
      </c>
      <c r="J38" s="135" t="str">
        <f t="shared" si="0"/>
        <v/>
      </c>
      <c r="K38" s="139" t="str">
        <f t="shared" si="1"/>
        <v/>
      </c>
      <c r="L38" s="144"/>
      <c r="M38" s="144"/>
      <c r="N38" s="144"/>
      <c r="O38" s="40"/>
      <c r="P38" s="40"/>
      <c r="Q38" s="40"/>
      <c r="R38" s="26">
        <f t="shared" si="2"/>
        <v>45213</v>
      </c>
      <c r="S38" s="110">
        <v>71</v>
      </c>
      <c r="T38" s="103">
        <v>1.3078000000000001</v>
      </c>
      <c r="U38" s="110">
        <v>71</v>
      </c>
      <c r="V38" s="103">
        <v>1.9682999999999999</v>
      </c>
    </row>
    <row r="39" spans="1:22" x14ac:dyDescent="0.2">
      <c r="A39" s="136" t="str">
        <f>IF('vrhačský pětiboj'!A39="","",'vrhačský pětiboj'!A39)</f>
        <v/>
      </c>
      <c r="B39" s="138" t="str">
        <f>IF('vrhačský pětiboj'!B39="","",'vrhačský pětiboj'!B39)</f>
        <v/>
      </c>
      <c r="C39" s="136" t="str">
        <f>IF('vrhačský pětiboj'!C39="","",'vrhačský pětiboj'!C39)</f>
        <v/>
      </c>
      <c r="D39" s="136" t="str">
        <f>IF('vrhačský pětiboj'!D39="","",'vrhačský pětiboj'!D39)</f>
        <v/>
      </c>
      <c r="E39" s="137" t="str">
        <f>IF('vrhačský pětiboj'!E39="","",'vrhačský pětiboj'!E39)</f>
        <v/>
      </c>
      <c r="F39" s="136" t="str">
        <f>IF('vrhačský pětiboj'!F39="","",'vrhačský pětiboj'!F39)</f>
        <v/>
      </c>
      <c r="G39" s="136" t="str">
        <f>IF('vrhačský pětiboj'!G39="","",'vrhačský pětiboj'!G39)</f>
        <v/>
      </c>
      <c r="H39" s="140" t="str">
        <f t="shared" si="3"/>
        <v/>
      </c>
      <c r="I39" s="40" t="str">
        <f t="shared" si="4"/>
        <v/>
      </c>
      <c r="J39" s="135" t="str">
        <f t="shared" si="0"/>
        <v/>
      </c>
      <c r="K39" s="139" t="str">
        <f t="shared" si="1"/>
        <v/>
      </c>
      <c r="L39" s="144"/>
      <c r="M39" s="144"/>
      <c r="N39" s="144"/>
      <c r="O39" s="40"/>
      <c r="P39" s="40"/>
      <c r="Q39" s="40"/>
      <c r="R39" s="26">
        <f t="shared" si="2"/>
        <v>45213</v>
      </c>
      <c r="S39" s="110">
        <v>72</v>
      </c>
      <c r="T39" s="103">
        <v>1.3385</v>
      </c>
      <c r="U39" s="110">
        <v>72</v>
      </c>
      <c r="V39" s="103">
        <v>2.0213000000000001</v>
      </c>
    </row>
    <row r="40" spans="1:22" x14ac:dyDescent="0.2">
      <c r="A40" s="136" t="str">
        <f>IF('vrhačský pětiboj'!A40="","",'vrhačský pětiboj'!A40)</f>
        <v/>
      </c>
      <c r="B40" s="138" t="str">
        <f>IF('vrhačský pětiboj'!B40="","",'vrhačský pětiboj'!B40)</f>
        <v/>
      </c>
      <c r="C40" s="136" t="str">
        <f>IF('vrhačský pětiboj'!C40="","",'vrhačský pětiboj'!C40)</f>
        <v/>
      </c>
      <c r="D40" s="136" t="str">
        <f>IF('vrhačský pětiboj'!D40="","",'vrhačský pětiboj'!D40)</f>
        <v/>
      </c>
      <c r="E40" s="137" t="str">
        <f>IF('vrhačský pětiboj'!E40="","",'vrhačský pětiboj'!E40)</f>
        <v/>
      </c>
      <c r="F40" s="136" t="str">
        <f>IF('vrhačský pětiboj'!F40="","",'vrhačský pětiboj'!F40)</f>
        <v/>
      </c>
      <c r="G40" s="136" t="str">
        <f>IF('vrhačský pětiboj'!G40="","",'vrhačský pětiboj'!G40)</f>
        <v/>
      </c>
      <c r="H40" s="140" t="str">
        <f t="shared" si="3"/>
        <v/>
      </c>
      <c r="I40" s="40" t="str">
        <f t="shared" si="4"/>
        <v/>
      </c>
      <c r="J40" s="135" t="str">
        <f t="shared" si="0"/>
        <v/>
      </c>
      <c r="K40" s="139" t="str">
        <f t="shared" si="1"/>
        <v/>
      </c>
      <c r="L40" s="144"/>
      <c r="M40" s="144"/>
      <c r="N40" s="144"/>
      <c r="O40" s="40"/>
      <c r="P40" s="40"/>
      <c r="Q40" s="40"/>
      <c r="R40" s="26">
        <f t="shared" si="2"/>
        <v>45213</v>
      </c>
      <c r="S40" s="110">
        <v>73</v>
      </c>
      <c r="T40" s="103">
        <v>1.3707</v>
      </c>
      <c r="U40" s="110">
        <v>73</v>
      </c>
      <c r="V40" s="103">
        <v>2.0768</v>
      </c>
    </row>
    <row r="41" spans="1:22" x14ac:dyDescent="0.2">
      <c r="A41" s="136" t="str">
        <f>IF('vrhačský pětiboj'!A41="","",'vrhačský pětiboj'!A41)</f>
        <v/>
      </c>
      <c r="B41" s="138" t="str">
        <f>IF('vrhačský pětiboj'!B41="","",'vrhačský pětiboj'!B41)</f>
        <v/>
      </c>
      <c r="C41" s="136" t="str">
        <f>IF('vrhačský pětiboj'!C41="","",'vrhačský pětiboj'!C41)</f>
        <v/>
      </c>
      <c r="D41" s="136" t="str">
        <f>IF('vrhačský pětiboj'!D41="","",'vrhačský pětiboj'!D41)</f>
        <v/>
      </c>
      <c r="E41" s="137" t="str">
        <f>IF('vrhačský pětiboj'!E41="","",'vrhačský pětiboj'!E41)</f>
        <v/>
      </c>
      <c r="F41" s="136" t="str">
        <f>IF('vrhačský pětiboj'!F41="","",'vrhačský pětiboj'!F41)</f>
        <v/>
      </c>
      <c r="G41" s="136" t="str">
        <f>IF('vrhačský pětiboj'!G41="","",'vrhačský pětiboj'!G41)</f>
        <v/>
      </c>
      <c r="H41" s="140" t="str">
        <f t="shared" si="3"/>
        <v/>
      </c>
      <c r="I41" s="40" t="str">
        <f t="shared" si="4"/>
        <v/>
      </c>
      <c r="J41" s="135" t="str">
        <f t="shared" si="0"/>
        <v/>
      </c>
      <c r="K41" s="139" t="str">
        <f t="shared" si="1"/>
        <v/>
      </c>
      <c r="L41" s="144"/>
      <c r="M41" s="144"/>
      <c r="N41" s="144"/>
      <c r="O41" s="40"/>
      <c r="P41" s="40"/>
      <c r="Q41" s="40"/>
      <c r="R41" s="26">
        <f t="shared" si="2"/>
        <v>45213</v>
      </c>
      <c r="S41" s="110">
        <v>74</v>
      </c>
      <c r="T41" s="103">
        <v>1.4046000000000001</v>
      </c>
      <c r="U41" s="110">
        <v>74</v>
      </c>
      <c r="V41" s="103">
        <v>2.1349999999999998</v>
      </c>
    </row>
    <row r="42" spans="1:22" x14ac:dyDescent="0.2">
      <c r="A42" s="136" t="str">
        <f>IF('vrhačský pětiboj'!A42="","",'vrhačský pětiboj'!A42)</f>
        <v/>
      </c>
      <c r="B42" s="138" t="str">
        <f>IF('vrhačský pětiboj'!B42="","",'vrhačský pětiboj'!B42)</f>
        <v/>
      </c>
      <c r="C42" s="136" t="str">
        <f>IF('vrhačský pětiboj'!C42="","",'vrhačský pětiboj'!C42)</f>
        <v/>
      </c>
      <c r="D42" s="136" t="str">
        <f>IF('vrhačský pětiboj'!D42="","",'vrhačský pětiboj'!D42)</f>
        <v/>
      </c>
      <c r="E42" s="137" t="str">
        <f>IF('vrhačský pětiboj'!E42="","",'vrhačský pětiboj'!E42)</f>
        <v/>
      </c>
      <c r="F42" s="136" t="str">
        <f>IF('vrhačský pětiboj'!F42="","",'vrhačský pětiboj'!F42)</f>
        <v/>
      </c>
      <c r="G42" s="136" t="str">
        <f>IF('vrhačský pětiboj'!G42="","",'vrhačský pětiboj'!G42)</f>
        <v/>
      </c>
      <c r="H42" s="140" t="str">
        <f t="shared" si="3"/>
        <v/>
      </c>
      <c r="I42" s="40" t="str">
        <f t="shared" si="4"/>
        <v/>
      </c>
      <c r="J42" s="135" t="str">
        <f t="shared" si="0"/>
        <v/>
      </c>
      <c r="K42" s="139" t="str">
        <f t="shared" si="1"/>
        <v/>
      </c>
      <c r="L42" s="125"/>
      <c r="M42" s="125"/>
      <c r="N42" s="125"/>
      <c r="O42" s="80"/>
      <c r="P42" s="80"/>
      <c r="Q42" s="80"/>
      <c r="R42" s="26">
        <f t="shared" si="2"/>
        <v>45213</v>
      </c>
      <c r="S42" s="99">
        <v>75</v>
      </c>
      <c r="T42" s="101">
        <v>1.4402999999999999</v>
      </c>
      <c r="U42" s="99">
        <v>75</v>
      </c>
      <c r="V42" s="101">
        <v>1.673</v>
      </c>
    </row>
    <row r="43" spans="1:22" x14ac:dyDescent="0.2">
      <c r="A43" s="136" t="str">
        <f>IF('vrhačský pětiboj'!A43="","",'vrhačský pětiboj'!A43)</f>
        <v/>
      </c>
      <c r="B43" s="138" t="str">
        <f>IF('vrhačský pětiboj'!B43="","",'vrhačský pětiboj'!B43)</f>
        <v/>
      </c>
      <c r="C43" s="136" t="str">
        <f>IF('vrhačský pětiboj'!C43="","",'vrhačský pětiboj'!C43)</f>
        <v/>
      </c>
      <c r="D43" s="136" t="str">
        <f>IF('vrhačský pětiboj'!D43="","",'vrhačský pětiboj'!D43)</f>
        <v/>
      </c>
      <c r="E43" s="137" t="str">
        <f>IF('vrhačský pětiboj'!E43="","",'vrhačský pětiboj'!E43)</f>
        <v/>
      </c>
      <c r="F43" s="136" t="str">
        <f>IF('vrhačský pětiboj'!F43="","",'vrhačský pětiboj'!F43)</f>
        <v/>
      </c>
      <c r="G43" s="136" t="str">
        <f>IF('vrhačský pětiboj'!G43="","",'vrhačský pětiboj'!G43)</f>
        <v/>
      </c>
      <c r="H43" s="140" t="str">
        <f t="shared" si="3"/>
        <v/>
      </c>
      <c r="I43" s="40" t="str">
        <f t="shared" si="4"/>
        <v/>
      </c>
      <c r="J43" s="135" t="str">
        <f t="shared" si="0"/>
        <v/>
      </c>
      <c r="K43" s="139" t="str">
        <f t="shared" si="1"/>
        <v/>
      </c>
      <c r="L43" s="125"/>
      <c r="M43" s="125"/>
      <c r="N43" s="125"/>
      <c r="O43" s="80"/>
      <c r="P43" s="80"/>
      <c r="Q43" s="80"/>
      <c r="R43" s="26">
        <f t="shared" si="2"/>
        <v>45213</v>
      </c>
      <c r="S43" s="110">
        <v>76</v>
      </c>
      <c r="T43" s="103">
        <v>1.4779</v>
      </c>
      <c r="U43" s="110">
        <v>76</v>
      </c>
      <c r="V43" s="103">
        <v>1.7219</v>
      </c>
    </row>
    <row r="44" spans="1:22" x14ac:dyDescent="0.2">
      <c r="A44" s="136" t="str">
        <f>IF('vrhačský pětiboj'!A44="","",'vrhačský pětiboj'!A44)</f>
        <v/>
      </c>
      <c r="B44" s="138" t="str">
        <f>IF('vrhačský pětiboj'!B44="","",'vrhačský pětiboj'!B44)</f>
        <v/>
      </c>
      <c r="C44" s="136" t="str">
        <f>IF('vrhačský pětiboj'!C44="","",'vrhačský pětiboj'!C44)</f>
        <v/>
      </c>
      <c r="D44" s="136" t="str">
        <f>IF('vrhačský pětiboj'!D44="","",'vrhačský pětiboj'!D44)</f>
        <v/>
      </c>
      <c r="E44" s="137" t="str">
        <f>IF('vrhačský pětiboj'!E44="","",'vrhačský pětiboj'!E44)</f>
        <v/>
      </c>
      <c r="F44" s="136" t="str">
        <f>IF('vrhačský pětiboj'!F44="","",'vrhačský pětiboj'!F44)</f>
        <v/>
      </c>
      <c r="G44" s="136" t="str">
        <f>IF('vrhačský pětiboj'!G44="","",'vrhačský pětiboj'!G44)</f>
        <v/>
      </c>
      <c r="H44" s="140" t="str">
        <f t="shared" si="3"/>
        <v/>
      </c>
      <c r="I44" s="40" t="str">
        <f t="shared" si="4"/>
        <v/>
      </c>
      <c r="J44" s="135" t="str">
        <f t="shared" si="0"/>
        <v/>
      </c>
      <c r="K44" s="139" t="str">
        <f t="shared" si="1"/>
        <v/>
      </c>
      <c r="L44" s="125"/>
      <c r="M44" s="125"/>
      <c r="N44" s="125"/>
      <c r="O44" s="80"/>
      <c r="P44" s="80"/>
      <c r="Q44" s="80"/>
      <c r="R44" s="26">
        <f t="shared" si="2"/>
        <v>45213</v>
      </c>
      <c r="S44" s="110">
        <v>77</v>
      </c>
      <c r="T44" s="103">
        <v>1.5177</v>
      </c>
      <c r="U44" s="110">
        <v>77</v>
      </c>
      <c r="V44" s="103">
        <v>1.7735000000000001</v>
      </c>
    </row>
    <row r="45" spans="1:22" x14ac:dyDescent="0.2">
      <c r="A45" s="136" t="str">
        <f>IF('vrhačský pětiboj'!A45="","",'vrhačský pětiboj'!A45)</f>
        <v/>
      </c>
      <c r="B45" s="138" t="str">
        <f>IF('vrhačský pětiboj'!B45="","",'vrhačský pětiboj'!B45)</f>
        <v/>
      </c>
      <c r="C45" s="136" t="str">
        <f>IF('vrhačský pětiboj'!C45="","",'vrhačský pětiboj'!C45)</f>
        <v/>
      </c>
      <c r="D45" s="136" t="str">
        <f>IF('vrhačský pětiboj'!D45="","",'vrhačský pětiboj'!D45)</f>
        <v/>
      </c>
      <c r="E45" s="137" t="str">
        <f>IF('vrhačský pětiboj'!E45="","",'vrhačský pětiboj'!E45)</f>
        <v/>
      </c>
      <c r="F45" s="136" t="str">
        <f>IF('vrhačský pětiboj'!F45="","",'vrhačský pětiboj'!F45)</f>
        <v/>
      </c>
      <c r="G45" s="136" t="str">
        <f>IF('vrhačský pětiboj'!G45="","",'vrhačský pětiboj'!G45)</f>
        <v/>
      </c>
      <c r="H45" s="140" t="str">
        <f t="shared" si="3"/>
        <v/>
      </c>
      <c r="I45" s="40" t="str">
        <f t="shared" si="4"/>
        <v/>
      </c>
      <c r="J45" s="135" t="str">
        <f t="shared" si="0"/>
        <v/>
      </c>
      <c r="K45" s="139" t="str">
        <f t="shared" si="1"/>
        <v/>
      </c>
      <c r="L45" s="125"/>
      <c r="M45" s="125"/>
      <c r="N45" s="125"/>
      <c r="O45" s="80"/>
      <c r="P45" s="80"/>
      <c r="Q45" s="80"/>
      <c r="R45" s="26">
        <f t="shared" si="2"/>
        <v>45213</v>
      </c>
      <c r="S45" s="110">
        <v>78</v>
      </c>
      <c r="T45" s="103">
        <v>1.5597000000000001</v>
      </c>
      <c r="U45" s="110">
        <v>78</v>
      </c>
      <c r="V45" s="103">
        <v>1.8278000000000001</v>
      </c>
    </row>
    <row r="46" spans="1:22" x14ac:dyDescent="0.2">
      <c r="A46" s="136" t="str">
        <f>IF('vrhačský pětiboj'!A46="","",'vrhačský pětiboj'!A46)</f>
        <v/>
      </c>
      <c r="B46" s="138" t="str">
        <f>IF('vrhačský pětiboj'!B46="","",'vrhačský pětiboj'!B46)</f>
        <v/>
      </c>
      <c r="C46" s="136" t="str">
        <f>IF('vrhačský pětiboj'!C46="","",'vrhačský pětiboj'!C46)</f>
        <v/>
      </c>
      <c r="D46" s="136" t="str">
        <f>IF('vrhačský pětiboj'!D46="","",'vrhačský pětiboj'!D46)</f>
        <v/>
      </c>
      <c r="E46" s="137" t="str">
        <f>IF('vrhačský pětiboj'!E46="","",'vrhačský pětiboj'!E46)</f>
        <v/>
      </c>
      <c r="F46" s="136" t="str">
        <f>IF('vrhačský pětiboj'!F46="","",'vrhačský pětiboj'!F46)</f>
        <v/>
      </c>
      <c r="G46" s="136" t="str">
        <f>IF('vrhačský pětiboj'!G46="","",'vrhačský pětiboj'!G46)</f>
        <v/>
      </c>
      <c r="H46" s="140" t="str">
        <f t="shared" si="3"/>
        <v/>
      </c>
      <c r="I46" s="40" t="str">
        <f t="shared" si="4"/>
        <v/>
      </c>
      <c r="J46" s="135" t="str">
        <f t="shared" si="0"/>
        <v/>
      </c>
      <c r="K46" s="139" t="str">
        <f t="shared" si="1"/>
        <v/>
      </c>
      <c r="L46" s="125"/>
      <c r="M46" s="125"/>
      <c r="N46" s="125"/>
      <c r="O46" s="80"/>
      <c r="P46" s="80"/>
      <c r="Q46" s="80"/>
      <c r="R46" s="26">
        <f t="shared" si="2"/>
        <v>45213</v>
      </c>
      <c r="S46" s="110">
        <v>79</v>
      </c>
      <c r="T46" s="103">
        <v>1.6041000000000001</v>
      </c>
      <c r="U46" s="110">
        <v>79</v>
      </c>
      <c r="V46" s="103">
        <v>1.8851</v>
      </c>
    </row>
    <row r="47" spans="1:22" x14ac:dyDescent="0.2">
      <c r="A47" s="136" t="str">
        <f>IF('vrhačský pětiboj'!A47="","",'vrhačský pětiboj'!A47)</f>
        <v/>
      </c>
      <c r="B47" s="138" t="str">
        <f>IF('vrhačský pětiboj'!B47="","",'vrhačský pětiboj'!B47)</f>
        <v/>
      </c>
      <c r="C47" s="136" t="str">
        <f>IF('vrhačský pětiboj'!C47="","",'vrhačský pětiboj'!C47)</f>
        <v/>
      </c>
      <c r="D47" s="136" t="str">
        <f>IF('vrhačský pětiboj'!D47="","",'vrhačský pětiboj'!D47)</f>
        <v/>
      </c>
      <c r="E47" s="137" t="str">
        <f>IF('vrhačský pětiboj'!E47="","",'vrhačský pětiboj'!E47)</f>
        <v/>
      </c>
      <c r="F47" s="136" t="str">
        <f>IF('vrhačský pětiboj'!F47="","",'vrhačský pětiboj'!F47)</f>
        <v/>
      </c>
      <c r="G47" s="136" t="str">
        <f>IF('vrhačský pětiboj'!G47="","",'vrhačský pětiboj'!G47)</f>
        <v/>
      </c>
      <c r="H47" s="140" t="str">
        <f t="shared" si="3"/>
        <v/>
      </c>
      <c r="I47" s="40" t="str">
        <f t="shared" si="4"/>
        <v/>
      </c>
      <c r="J47" s="135" t="str">
        <f t="shared" si="0"/>
        <v/>
      </c>
      <c r="K47" s="139" t="str">
        <f t="shared" si="1"/>
        <v/>
      </c>
      <c r="L47" s="125"/>
      <c r="M47" s="125"/>
      <c r="N47" s="125"/>
      <c r="O47" s="80"/>
      <c r="P47" s="80"/>
      <c r="Q47" s="80"/>
      <c r="R47" s="26">
        <f t="shared" si="2"/>
        <v>45213</v>
      </c>
      <c r="S47" s="99">
        <v>80</v>
      </c>
      <c r="T47" s="101">
        <v>1.4300999999999999</v>
      </c>
      <c r="U47" s="99">
        <v>80</v>
      </c>
      <c r="V47" s="101">
        <v>1.9458</v>
      </c>
    </row>
    <row r="48" spans="1:22" x14ac:dyDescent="0.2">
      <c r="A48" s="136" t="str">
        <f>IF('vrhačský pětiboj'!A48="","",'vrhačský pětiboj'!A48)</f>
        <v/>
      </c>
      <c r="B48" s="138" t="str">
        <f>IF('vrhačský pětiboj'!B48="","",'vrhačský pětiboj'!B48)</f>
        <v/>
      </c>
      <c r="C48" s="136" t="str">
        <f>IF('vrhačský pětiboj'!C48="","",'vrhačský pětiboj'!C48)</f>
        <v/>
      </c>
      <c r="D48" s="136" t="str">
        <f>IF('vrhačský pětiboj'!D48="","",'vrhačský pětiboj'!D48)</f>
        <v/>
      </c>
      <c r="E48" s="137" t="str">
        <f>IF('vrhačský pětiboj'!E48="","",'vrhačský pětiboj'!E48)</f>
        <v/>
      </c>
      <c r="F48" s="136" t="str">
        <f>IF('vrhačský pětiboj'!F48="","",'vrhačský pětiboj'!F48)</f>
        <v/>
      </c>
      <c r="G48" s="136" t="str">
        <f>IF('vrhačský pětiboj'!G48="","",'vrhačský pětiboj'!G48)</f>
        <v/>
      </c>
      <c r="H48" s="140" t="str">
        <f t="shared" si="3"/>
        <v/>
      </c>
      <c r="I48" s="40" t="str">
        <f t="shared" si="4"/>
        <v/>
      </c>
      <c r="J48" s="135" t="str">
        <f t="shared" si="0"/>
        <v/>
      </c>
      <c r="K48" s="139" t="str">
        <f t="shared" si="1"/>
        <v/>
      </c>
      <c r="L48" s="125"/>
      <c r="M48" s="125"/>
      <c r="N48" s="125"/>
      <c r="O48" s="80"/>
      <c r="P48" s="80"/>
      <c r="Q48" s="80"/>
      <c r="R48" s="26">
        <f t="shared" si="2"/>
        <v>45213</v>
      </c>
      <c r="S48" s="110">
        <v>81</v>
      </c>
      <c r="T48" s="103">
        <v>1.4735</v>
      </c>
      <c r="U48" s="110">
        <v>81</v>
      </c>
      <c r="V48" s="103">
        <v>2.0101</v>
      </c>
    </row>
    <row r="49" spans="1:22" x14ac:dyDescent="0.2">
      <c r="A49" s="136" t="str">
        <f>IF('vrhačský pětiboj'!A49="","",'vrhačský pětiboj'!A49)</f>
        <v/>
      </c>
      <c r="B49" s="138" t="str">
        <f>IF('vrhačský pětiboj'!B49="","",'vrhačský pětiboj'!B49)</f>
        <v/>
      </c>
      <c r="C49" s="136" t="str">
        <f>IF('vrhačský pětiboj'!C49="","",'vrhačský pětiboj'!C49)</f>
        <v/>
      </c>
      <c r="D49" s="136" t="str">
        <f>IF('vrhačský pětiboj'!D49="","",'vrhačský pětiboj'!D49)</f>
        <v/>
      </c>
      <c r="E49" s="137" t="str">
        <f>IF('vrhačský pětiboj'!E49="","",'vrhačský pětiboj'!E49)</f>
        <v/>
      </c>
      <c r="F49" s="136" t="str">
        <f>IF('vrhačský pětiboj'!F49="","",'vrhačský pětiboj'!F49)</f>
        <v/>
      </c>
      <c r="G49" s="136" t="str">
        <f>IF('vrhačský pětiboj'!G49="","",'vrhačský pětiboj'!G49)</f>
        <v/>
      </c>
      <c r="H49" s="140" t="str">
        <f t="shared" si="3"/>
        <v/>
      </c>
      <c r="I49" s="40" t="str">
        <f t="shared" si="4"/>
        <v/>
      </c>
      <c r="J49" s="135" t="str">
        <f t="shared" si="0"/>
        <v/>
      </c>
      <c r="K49" s="139" t="str">
        <f t="shared" si="1"/>
        <v/>
      </c>
      <c r="L49" s="125"/>
      <c r="M49" s="125"/>
      <c r="N49" s="125"/>
      <c r="O49" s="80"/>
      <c r="P49" s="80"/>
      <c r="Q49" s="80"/>
      <c r="R49" s="26">
        <f t="shared" si="2"/>
        <v>45213</v>
      </c>
      <c r="S49" s="110">
        <v>82</v>
      </c>
      <c r="T49" s="103">
        <v>1.5196000000000001</v>
      </c>
      <c r="U49" s="110">
        <v>82</v>
      </c>
      <c r="V49" s="103">
        <v>2.0783</v>
      </c>
    </row>
    <row r="50" spans="1:22" x14ac:dyDescent="0.2">
      <c r="A50" s="136" t="str">
        <f>IF('vrhačský pětiboj'!A50="","",'vrhačský pětiboj'!A50)</f>
        <v/>
      </c>
      <c r="B50" s="138" t="str">
        <f>IF('vrhačský pětiboj'!B50="","",'vrhačský pětiboj'!B50)</f>
        <v/>
      </c>
      <c r="C50" s="136" t="str">
        <f>IF('vrhačský pětiboj'!C50="","",'vrhačský pětiboj'!C50)</f>
        <v/>
      </c>
      <c r="D50" s="136" t="str">
        <f>IF('vrhačský pětiboj'!D50="","",'vrhačský pětiboj'!D50)</f>
        <v/>
      </c>
      <c r="E50" s="137" t="str">
        <f>IF('vrhačský pětiboj'!E50="","",'vrhačský pětiboj'!E50)</f>
        <v/>
      </c>
      <c r="F50" s="136" t="str">
        <f>IF('vrhačský pětiboj'!F50="","",'vrhačský pětiboj'!F50)</f>
        <v/>
      </c>
      <c r="G50" s="136" t="str">
        <f>IF('vrhačský pětiboj'!G50="","",'vrhačský pětiboj'!G50)</f>
        <v/>
      </c>
      <c r="H50" s="140" t="str">
        <f t="shared" si="3"/>
        <v/>
      </c>
      <c r="I50" s="40" t="str">
        <f t="shared" si="4"/>
        <v/>
      </c>
      <c r="J50" s="135" t="str">
        <f t="shared" si="0"/>
        <v/>
      </c>
      <c r="K50" s="139" t="str">
        <f t="shared" si="1"/>
        <v/>
      </c>
      <c r="L50" s="125"/>
      <c r="M50" s="125"/>
      <c r="N50" s="125"/>
      <c r="O50" s="80"/>
      <c r="P50" s="80"/>
      <c r="Q50" s="80"/>
      <c r="R50" s="26">
        <f t="shared" si="2"/>
        <v>45213</v>
      </c>
      <c r="S50" s="110">
        <v>83</v>
      </c>
      <c r="T50" s="103">
        <v>1.5689</v>
      </c>
      <c r="U50" s="110">
        <v>83</v>
      </c>
      <c r="V50" s="103">
        <v>2.1509</v>
      </c>
    </row>
    <row r="51" spans="1:22" x14ac:dyDescent="0.2">
      <c r="A51" s="136" t="str">
        <f>IF('vrhačský pětiboj'!A51="","",'vrhačský pětiboj'!A51)</f>
        <v/>
      </c>
      <c r="B51" s="138" t="str">
        <f>IF('vrhačský pětiboj'!B51="","",'vrhačský pětiboj'!B51)</f>
        <v/>
      </c>
      <c r="C51" s="136" t="str">
        <f>IF('vrhačský pětiboj'!C51="","",'vrhačský pětiboj'!C51)</f>
        <v/>
      </c>
      <c r="D51" s="136" t="str">
        <f>IF('vrhačský pětiboj'!D51="","",'vrhačský pětiboj'!D51)</f>
        <v/>
      </c>
      <c r="E51" s="137" t="str">
        <f>IF('vrhačský pětiboj'!E51="","",'vrhačský pětiboj'!E51)</f>
        <v/>
      </c>
      <c r="F51" s="136" t="str">
        <f>IF('vrhačský pětiboj'!F51="","",'vrhačský pětiboj'!F51)</f>
        <v/>
      </c>
      <c r="G51" s="136" t="str">
        <f>IF('vrhačský pětiboj'!G51="","",'vrhačský pětiboj'!G51)</f>
        <v/>
      </c>
      <c r="H51" s="140" t="str">
        <f t="shared" si="3"/>
        <v/>
      </c>
      <c r="I51" s="40" t="str">
        <f t="shared" si="4"/>
        <v/>
      </c>
      <c r="J51" s="135" t="str">
        <f t="shared" si="0"/>
        <v/>
      </c>
      <c r="K51" s="139" t="str">
        <f t="shared" si="1"/>
        <v/>
      </c>
      <c r="L51" s="125"/>
      <c r="M51" s="125"/>
      <c r="N51" s="125"/>
      <c r="O51" s="80"/>
      <c r="P51" s="80"/>
      <c r="Q51" s="80"/>
      <c r="R51" s="26">
        <f t="shared" si="2"/>
        <v>45213</v>
      </c>
      <c r="S51" s="110">
        <v>84</v>
      </c>
      <c r="T51" s="103">
        <v>1.6214999999999999</v>
      </c>
      <c r="U51" s="110">
        <v>84</v>
      </c>
      <c r="V51" s="103">
        <v>2.2282999999999999</v>
      </c>
    </row>
    <row r="52" spans="1:22" x14ac:dyDescent="0.2">
      <c r="A52" s="136" t="str">
        <f>IF('vrhačský pětiboj'!A52="","",'vrhačský pětiboj'!A52)</f>
        <v/>
      </c>
      <c r="B52" s="138" t="str">
        <f>IF('vrhačský pětiboj'!B52="","",'vrhačský pětiboj'!B52)</f>
        <v/>
      </c>
      <c r="C52" s="136" t="str">
        <f>IF('vrhačský pětiboj'!C52="","",'vrhačský pětiboj'!C52)</f>
        <v/>
      </c>
      <c r="D52" s="136" t="str">
        <f>IF('vrhačský pětiboj'!D52="","",'vrhačský pětiboj'!D52)</f>
        <v/>
      </c>
      <c r="E52" s="137" t="str">
        <f>IF('vrhačský pětiboj'!E52="","",'vrhačský pětiboj'!E52)</f>
        <v/>
      </c>
      <c r="F52" s="136" t="str">
        <f>IF('vrhačský pětiboj'!F52="","",'vrhačský pětiboj'!F52)</f>
        <v/>
      </c>
      <c r="G52" s="136" t="str">
        <f>IF('vrhačský pětiboj'!G52="","",'vrhačský pětiboj'!G52)</f>
        <v/>
      </c>
      <c r="H52" s="140" t="str">
        <f t="shared" si="3"/>
        <v/>
      </c>
      <c r="I52" s="40" t="str">
        <f t="shared" si="4"/>
        <v/>
      </c>
      <c r="J52" s="135" t="str">
        <f t="shared" si="0"/>
        <v/>
      </c>
      <c r="K52" s="139" t="str">
        <f t="shared" si="1"/>
        <v/>
      </c>
      <c r="L52" s="125"/>
      <c r="M52" s="125"/>
      <c r="N52" s="125"/>
      <c r="O52" s="80"/>
      <c r="P52" s="80"/>
      <c r="Q52" s="80"/>
      <c r="R52" s="26">
        <f t="shared" si="2"/>
        <v>45213</v>
      </c>
      <c r="S52" s="99">
        <v>85</v>
      </c>
      <c r="T52" s="101">
        <v>1.6778999999999999</v>
      </c>
      <c r="U52" s="99">
        <v>85</v>
      </c>
      <c r="V52" s="101">
        <v>2.3109999999999999</v>
      </c>
    </row>
    <row r="53" spans="1:22" x14ac:dyDescent="0.2">
      <c r="A53" s="136" t="str">
        <f>IF('vrhačský pětiboj'!A53="","",'vrhačský pětiboj'!A53)</f>
        <v/>
      </c>
      <c r="B53" s="138" t="str">
        <f>IF('vrhačský pětiboj'!B53="","",'vrhačský pětiboj'!B53)</f>
        <v/>
      </c>
      <c r="C53" s="136" t="str">
        <f>IF('vrhačský pětiboj'!C53="","",'vrhačský pětiboj'!C53)</f>
        <v/>
      </c>
      <c r="D53" s="136" t="str">
        <f>IF('vrhačský pětiboj'!D53="","",'vrhačský pětiboj'!D53)</f>
        <v/>
      </c>
      <c r="E53" s="137" t="str">
        <f>IF('vrhačský pětiboj'!E53="","",'vrhačský pětiboj'!E53)</f>
        <v/>
      </c>
      <c r="F53" s="136" t="str">
        <f>IF('vrhačský pětiboj'!F53="","",'vrhačský pětiboj'!F53)</f>
        <v/>
      </c>
      <c r="G53" s="136" t="str">
        <f>IF('vrhačský pětiboj'!G53="","",'vrhačský pětiboj'!G53)</f>
        <v/>
      </c>
      <c r="H53" s="140" t="str">
        <f t="shared" si="3"/>
        <v/>
      </c>
      <c r="I53" s="40" t="str">
        <f t="shared" si="4"/>
        <v/>
      </c>
      <c r="J53" s="135" t="str">
        <f t="shared" si="0"/>
        <v/>
      </c>
      <c r="K53" s="139" t="str">
        <f t="shared" si="1"/>
        <v/>
      </c>
      <c r="L53" s="125"/>
      <c r="M53" s="125"/>
      <c r="N53" s="125"/>
      <c r="O53" s="80"/>
      <c r="P53" s="80"/>
      <c r="Q53" s="80"/>
      <c r="R53" s="26">
        <f t="shared" si="2"/>
        <v>45213</v>
      </c>
      <c r="S53" s="110">
        <v>86</v>
      </c>
      <c r="T53" s="103">
        <v>1.7383999999999999</v>
      </c>
      <c r="U53" s="110">
        <v>86</v>
      </c>
      <c r="V53" s="103">
        <v>2.3996</v>
      </c>
    </row>
    <row r="54" spans="1:22" x14ac:dyDescent="0.2">
      <c r="A54" s="136" t="str">
        <f>IF('vrhačský pětiboj'!A54="","",'vrhačský pětiboj'!A54)</f>
        <v/>
      </c>
      <c r="B54" s="138" t="str">
        <f>IF('vrhačský pětiboj'!B54="","",'vrhačský pětiboj'!B54)</f>
        <v/>
      </c>
      <c r="C54" s="136" t="str">
        <f>IF('vrhačský pětiboj'!C54="","",'vrhačský pětiboj'!C54)</f>
        <v/>
      </c>
      <c r="D54" s="136" t="str">
        <f>IF('vrhačský pětiboj'!D54="","",'vrhačský pětiboj'!D54)</f>
        <v/>
      </c>
      <c r="E54" s="137" t="str">
        <f>IF('vrhačský pětiboj'!E54="","",'vrhačský pětiboj'!E54)</f>
        <v/>
      </c>
      <c r="F54" s="136" t="str">
        <f>IF('vrhačský pětiboj'!F54="","",'vrhačský pětiboj'!F54)</f>
        <v/>
      </c>
      <c r="G54" s="136" t="str">
        <f>IF('vrhačský pětiboj'!G54="","",'vrhačský pětiboj'!G54)</f>
        <v/>
      </c>
      <c r="H54" s="140" t="str">
        <f t="shared" si="3"/>
        <v/>
      </c>
      <c r="I54" s="40" t="str">
        <f t="shared" si="4"/>
        <v/>
      </c>
      <c r="J54" s="135" t="str">
        <f t="shared" si="0"/>
        <v/>
      </c>
      <c r="K54" s="139" t="str">
        <f t="shared" si="1"/>
        <v/>
      </c>
      <c r="L54" s="125"/>
      <c r="M54" s="125"/>
      <c r="N54" s="125"/>
      <c r="O54" s="80"/>
      <c r="P54" s="80"/>
      <c r="Q54" s="80"/>
      <c r="R54" s="26">
        <f t="shared" si="2"/>
        <v>45213</v>
      </c>
      <c r="S54" s="110">
        <v>87</v>
      </c>
      <c r="T54" s="103">
        <v>1.8036000000000001</v>
      </c>
      <c r="U54" s="110">
        <v>87</v>
      </c>
      <c r="V54" s="103">
        <v>2.4946000000000002</v>
      </c>
    </row>
    <row r="55" spans="1:22" x14ac:dyDescent="0.2">
      <c r="A55" s="136" t="str">
        <f>IF('vrhačský pětiboj'!A55="","",'vrhačský pětiboj'!A55)</f>
        <v/>
      </c>
      <c r="B55" s="138" t="str">
        <f>IF('vrhačský pětiboj'!B55="","",'vrhačský pětiboj'!B55)</f>
        <v/>
      </c>
      <c r="C55" s="136" t="str">
        <f>IF('vrhačský pětiboj'!C55="","",'vrhačský pětiboj'!C55)</f>
        <v/>
      </c>
      <c r="D55" s="136" t="str">
        <f>IF('vrhačský pětiboj'!D55="","",'vrhačský pětiboj'!D55)</f>
        <v/>
      </c>
      <c r="E55" s="137" t="str">
        <f>IF('vrhačský pětiboj'!E55="","",'vrhačský pětiboj'!E55)</f>
        <v/>
      </c>
      <c r="F55" s="136" t="str">
        <f>IF('vrhačský pětiboj'!F55="","",'vrhačský pětiboj'!F55)</f>
        <v/>
      </c>
      <c r="G55" s="136" t="str">
        <f>IF('vrhačský pětiboj'!G55="","",'vrhačský pětiboj'!G55)</f>
        <v/>
      </c>
      <c r="H55" s="140" t="str">
        <f t="shared" si="3"/>
        <v/>
      </c>
      <c r="I55" s="40" t="str">
        <f t="shared" si="4"/>
        <v/>
      </c>
      <c r="J55" s="135" t="str">
        <f t="shared" si="0"/>
        <v/>
      </c>
      <c r="K55" s="139" t="str">
        <f t="shared" si="1"/>
        <v/>
      </c>
      <c r="L55" s="125"/>
      <c r="M55" s="125"/>
      <c r="N55" s="125"/>
      <c r="O55" s="80"/>
      <c r="P55" s="80"/>
      <c r="Q55" s="80"/>
      <c r="R55" s="26">
        <f t="shared" si="2"/>
        <v>45213</v>
      </c>
      <c r="S55" s="110">
        <v>88</v>
      </c>
      <c r="T55" s="103">
        <v>1.8738999999999999</v>
      </c>
      <c r="U55" s="110">
        <v>88</v>
      </c>
      <c r="V55" s="103">
        <v>2.597</v>
      </c>
    </row>
    <row r="56" spans="1:22" x14ac:dyDescent="0.2">
      <c r="A56" s="136" t="str">
        <f>IF('vrhačský pětiboj'!A56="","",'vrhačský pětiboj'!A56)</f>
        <v/>
      </c>
      <c r="B56" s="138" t="str">
        <f>IF('vrhačský pětiboj'!B56="","",'vrhačský pětiboj'!B56)</f>
        <v/>
      </c>
      <c r="C56" s="136" t="str">
        <f>IF('vrhačský pětiboj'!C56="","",'vrhačský pětiboj'!C56)</f>
        <v/>
      </c>
      <c r="D56" s="136" t="str">
        <f>IF('vrhačský pětiboj'!D56="","",'vrhačský pětiboj'!D56)</f>
        <v/>
      </c>
      <c r="E56" s="137" t="str">
        <f>IF('vrhačský pětiboj'!E56="","",'vrhačský pětiboj'!E56)</f>
        <v/>
      </c>
      <c r="F56" s="136" t="str">
        <f>IF('vrhačský pětiboj'!F56="","",'vrhačský pětiboj'!F56)</f>
        <v/>
      </c>
      <c r="G56" s="136" t="str">
        <f>IF('vrhačský pětiboj'!G56="","",'vrhačský pětiboj'!G56)</f>
        <v/>
      </c>
      <c r="H56" s="140" t="str">
        <f t="shared" si="3"/>
        <v/>
      </c>
      <c r="I56" s="40" t="str">
        <f t="shared" si="4"/>
        <v/>
      </c>
      <c r="J56" s="135" t="str">
        <f t="shared" si="0"/>
        <v/>
      </c>
      <c r="K56" s="139" t="str">
        <f t="shared" si="1"/>
        <v/>
      </c>
      <c r="L56" s="125"/>
      <c r="M56" s="125"/>
      <c r="N56" s="125"/>
      <c r="O56" s="80"/>
      <c r="P56" s="80"/>
      <c r="Q56" s="80"/>
      <c r="R56" s="26">
        <f t="shared" si="2"/>
        <v>45213</v>
      </c>
      <c r="S56" s="110">
        <v>89</v>
      </c>
      <c r="T56" s="103">
        <v>1.9500999999999999</v>
      </c>
      <c r="U56" s="110">
        <v>89</v>
      </c>
      <c r="V56" s="103">
        <v>2.7075999999999998</v>
      </c>
    </row>
    <row r="57" spans="1:22" x14ac:dyDescent="0.2">
      <c r="A57" s="136" t="str">
        <f>IF('vrhačský pětiboj'!A57="","",'vrhačský pětiboj'!A57)</f>
        <v/>
      </c>
      <c r="B57" s="138" t="str">
        <f>IF('vrhačský pětiboj'!B57="","",'vrhačský pětiboj'!B57)</f>
        <v/>
      </c>
      <c r="C57" s="136" t="str">
        <f>IF('vrhačský pětiboj'!C57="","",'vrhačský pětiboj'!C57)</f>
        <v/>
      </c>
      <c r="D57" s="136" t="str">
        <f>IF('vrhačský pětiboj'!D57="","",'vrhačský pětiboj'!D57)</f>
        <v/>
      </c>
      <c r="E57" s="137" t="str">
        <f>IF('vrhačský pětiboj'!E57="","",'vrhačský pětiboj'!E57)</f>
        <v/>
      </c>
      <c r="F57" s="136" t="str">
        <f>IF('vrhačský pětiboj'!F57="","",'vrhačský pětiboj'!F57)</f>
        <v/>
      </c>
      <c r="G57" s="136" t="str">
        <f>IF('vrhačský pětiboj'!G57="","",'vrhačský pětiboj'!G57)</f>
        <v/>
      </c>
      <c r="H57" s="140" t="str">
        <f t="shared" si="3"/>
        <v/>
      </c>
      <c r="I57" s="40" t="str">
        <f t="shared" si="4"/>
        <v/>
      </c>
      <c r="J57" s="135" t="str">
        <f t="shared" si="0"/>
        <v/>
      </c>
      <c r="K57" s="139" t="str">
        <f t="shared" si="1"/>
        <v/>
      </c>
      <c r="L57" s="125"/>
      <c r="M57" s="125"/>
      <c r="N57" s="125"/>
      <c r="O57" s="80"/>
      <c r="P57" s="80"/>
      <c r="Q57" s="80"/>
      <c r="R57" s="26">
        <f t="shared" si="2"/>
        <v>45213</v>
      </c>
      <c r="S57" s="99">
        <v>90</v>
      </c>
      <c r="T57" s="101">
        <v>2.0327000000000002</v>
      </c>
      <c r="U57" s="99">
        <v>90</v>
      </c>
      <c r="V57" s="101">
        <v>2.8273000000000001</v>
      </c>
    </row>
    <row r="58" spans="1:22" x14ac:dyDescent="0.2">
      <c r="A58" s="136" t="str">
        <f>IF('vrhačský pětiboj'!A58="","",'vrhačský pětiboj'!A58)</f>
        <v/>
      </c>
      <c r="B58" s="138" t="str">
        <f>IF('vrhačský pětiboj'!B58="","",'vrhačský pětiboj'!B58)</f>
        <v/>
      </c>
      <c r="C58" s="136" t="str">
        <f>IF('vrhačský pětiboj'!C58="","",'vrhačský pětiboj'!C58)</f>
        <v/>
      </c>
      <c r="D58" s="136" t="str">
        <f>IF('vrhačský pětiboj'!D58="","",'vrhačský pětiboj'!D58)</f>
        <v/>
      </c>
      <c r="E58" s="137" t="str">
        <f>IF('vrhačský pětiboj'!E58="","",'vrhačský pětiboj'!E58)</f>
        <v/>
      </c>
      <c r="F58" s="136" t="str">
        <f>IF('vrhačský pětiboj'!F58="","",'vrhačský pětiboj'!F58)</f>
        <v/>
      </c>
      <c r="G58" s="136" t="str">
        <f>IF('vrhačský pětiboj'!G58="","",'vrhačský pětiboj'!G58)</f>
        <v/>
      </c>
      <c r="H58" s="140" t="str">
        <f t="shared" si="3"/>
        <v/>
      </c>
      <c r="I58" s="40" t="str">
        <f t="shared" si="4"/>
        <v/>
      </c>
      <c r="J58" s="135" t="str">
        <f t="shared" si="0"/>
        <v/>
      </c>
      <c r="K58" s="139" t="str">
        <f t="shared" si="1"/>
        <v/>
      </c>
      <c r="L58" s="125"/>
      <c r="M58" s="125"/>
      <c r="N58" s="125"/>
      <c r="O58" s="80"/>
      <c r="P58" s="80"/>
      <c r="Q58" s="80"/>
      <c r="R58" s="26">
        <f t="shared" si="2"/>
        <v>45213</v>
      </c>
      <c r="S58" s="110">
        <v>91</v>
      </c>
      <c r="T58" s="103">
        <v>2.1229</v>
      </c>
      <c r="U58" s="110">
        <v>91</v>
      </c>
      <c r="V58" s="103">
        <v>2.9575</v>
      </c>
    </row>
    <row r="59" spans="1:22" x14ac:dyDescent="0.2">
      <c r="A59" s="136" t="str">
        <f>IF('vrhačský pětiboj'!A59="","",'vrhačský pětiboj'!A59)</f>
        <v/>
      </c>
      <c r="B59" s="138" t="str">
        <f>IF('vrhačský pětiboj'!B59="","",'vrhačský pětiboj'!B59)</f>
        <v/>
      </c>
      <c r="C59" s="136" t="str">
        <f>IF('vrhačský pětiboj'!C59="","",'vrhačský pětiboj'!C59)</f>
        <v/>
      </c>
      <c r="D59" s="136" t="str">
        <f>IF('vrhačský pětiboj'!D59="","",'vrhačský pětiboj'!D59)</f>
        <v/>
      </c>
      <c r="E59" s="137" t="str">
        <f>IF('vrhačský pětiboj'!E59="","",'vrhačský pětiboj'!E59)</f>
        <v/>
      </c>
      <c r="F59" s="136" t="str">
        <f>IF('vrhačský pětiboj'!F59="","",'vrhačský pětiboj'!F59)</f>
        <v/>
      </c>
      <c r="G59" s="136" t="str">
        <f>IF('vrhačský pětiboj'!G59="","",'vrhačský pětiboj'!G59)</f>
        <v/>
      </c>
      <c r="H59" s="140" t="str">
        <f t="shared" si="3"/>
        <v/>
      </c>
      <c r="I59" s="40" t="str">
        <f t="shared" si="4"/>
        <v/>
      </c>
      <c r="J59" s="135" t="str">
        <f t="shared" si="0"/>
        <v/>
      </c>
      <c r="K59" s="139" t="str">
        <f t="shared" si="1"/>
        <v/>
      </c>
      <c r="L59" s="125"/>
      <c r="M59" s="125"/>
      <c r="N59" s="125"/>
      <c r="O59" s="80"/>
      <c r="P59" s="80"/>
      <c r="Q59" s="80"/>
      <c r="R59" s="26">
        <f t="shared" si="2"/>
        <v>45213</v>
      </c>
      <c r="S59" s="110">
        <v>92</v>
      </c>
      <c r="T59" s="103">
        <v>2.2214999999999998</v>
      </c>
      <c r="U59" s="110">
        <v>92</v>
      </c>
      <c r="V59" s="103">
        <v>3.0996000000000001</v>
      </c>
    </row>
    <row r="60" spans="1:22" x14ac:dyDescent="0.2">
      <c r="A60" s="136" t="str">
        <f>IF('vrhačský pětiboj'!A60="","",'vrhačský pětiboj'!A60)</f>
        <v/>
      </c>
      <c r="B60" s="138" t="str">
        <f>IF('vrhačský pětiboj'!B60="","",'vrhačský pětiboj'!B60)</f>
        <v/>
      </c>
      <c r="C60" s="136" t="str">
        <f>IF('vrhačský pětiboj'!C60="","",'vrhačský pětiboj'!C60)</f>
        <v/>
      </c>
      <c r="D60" s="136" t="str">
        <f>IF('vrhačský pětiboj'!D60="","",'vrhačský pětiboj'!D60)</f>
        <v/>
      </c>
      <c r="E60" s="137" t="str">
        <f>IF('vrhačský pětiboj'!E60="","",'vrhačský pětiboj'!E60)</f>
        <v/>
      </c>
      <c r="F60" s="136" t="str">
        <f>IF('vrhačský pětiboj'!F60="","",'vrhačský pětiboj'!F60)</f>
        <v/>
      </c>
      <c r="G60" s="136" t="str">
        <f>IF('vrhačský pětiboj'!G60="","",'vrhačský pětiboj'!G60)</f>
        <v/>
      </c>
      <c r="H60" s="140" t="str">
        <f t="shared" si="3"/>
        <v/>
      </c>
      <c r="I60" s="40" t="str">
        <f t="shared" si="4"/>
        <v/>
      </c>
      <c r="J60" s="135" t="str">
        <f t="shared" si="0"/>
        <v/>
      </c>
      <c r="K60" s="139" t="str">
        <f t="shared" si="1"/>
        <v/>
      </c>
      <c r="L60" s="125"/>
      <c r="M60" s="125"/>
      <c r="N60" s="125"/>
      <c r="O60" s="80"/>
      <c r="P60" s="80"/>
      <c r="Q60" s="80"/>
      <c r="R60" s="26">
        <f t="shared" si="2"/>
        <v>45213</v>
      </c>
      <c r="S60" s="110">
        <v>93</v>
      </c>
      <c r="T60" s="103">
        <v>2.3298999999999999</v>
      </c>
      <c r="U60" s="110">
        <v>93</v>
      </c>
      <c r="V60" s="103">
        <v>3.2553000000000001</v>
      </c>
    </row>
    <row r="61" spans="1:22" x14ac:dyDescent="0.2">
      <c r="S61" s="110">
        <v>94</v>
      </c>
      <c r="T61" s="103">
        <v>2.4495</v>
      </c>
      <c r="U61" s="110">
        <v>94</v>
      </c>
      <c r="V61" s="103">
        <v>3.4266000000000001</v>
      </c>
    </row>
    <row r="62" spans="1:22" x14ac:dyDescent="0.2">
      <c r="S62" s="99">
        <v>95</v>
      </c>
      <c r="T62" s="101">
        <v>2.5823</v>
      </c>
      <c r="U62" s="99">
        <v>95</v>
      </c>
      <c r="V62" s="101">
        <v>3.6160999999999999</v>
      </c>
    </row>
    <row r="63" spans="1:22" x14ac:dyDescent="0.2">
      <c r="S63" s="110">
        <v>96</v>
      </c>
      <c r="T63" s="103">
        <v>2.7303999999999999</v>
      </c>
      <c r="U63" s="110">
        <v>96</v>
      </c>
      <c r="V63" s="103">
        <v>3.8269000000000002</v>
      </c>
    </row>
    <row r="64" spans="1:22" x14ac:dyDescent="0.2">
      <c r="S64" s="110">
        <v>97</v>
      </c>
      <c r="T64" s="103">
        <v>2.8967000000000001</v>
      </c>
      <c r="U64" s="110">
        <v>97</v>
      </c>
      <c r="V64" s="103">
        <v>4.0627000000000004</v>
      </c>
    </row>
    <row r="65" spans="19:22" x14ac:dyDescent="0.2">
      <c r="S65" s="110">
        <v>98</v>
      </c>
      <c r="T65" s="103">
        <v>3.0848</v>
      </c>
      <c r="U65" s="110">
        <v>98</v>
      </c>
      <c r="V65" s="103">
        <v>4.3284000000000002</v>
      </c>
    </row>
    <row r="66" spans="19:22" x14ac:dyDescent="0.2">
      <c r="S66" s="110">
        <v>99</v>
      </c>
      <c r="T66" s="103">
        <v>3.2993000000000001</v>
      </c>
      <c r="U66" s="110">
        <v>99</v>
      </c>
      <c r="V66" s="103">
        <v>4.63</v>
      </c>
    </row>
    <row r="67" spans="19:22" x14ac:dyDescent="0.2">
      <c r="S67" s="99">
        <v>100</v>
      </c>
      <c r="T67" s="101">
        <v>3.5446</v>
      </c>
      <c r="U67" s="99">
        <v>100</v>
      </c>
      <c r="V67" s="101">
        <v>4.9753999999999996</v>
      </c>
    </row>
  </sheetData>
  <sheetProtection sheet="1" objects="1" scenarios="1"/>
  <mergeCells count="1">
    <mergeCell ref="A4:K4"/>
  </mergeCells>
  <pageMargins left="0.2" right="0.23" top="0.51" bottom="0.51" header="0.4921259845" footer="0.492125984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17"/>
  <dimension ref="A1:V95"/>
  <sheetViews>
    <sheetView workbookViewId="0">
      <selection activeCell="L16" sqref="L16"/>
    </sheetView>
  </sheetViews>
  <sheetFormatPr defaultRowHeight="12.75" x14ac:dyDescent="0.2"/>
  <cols>
    <col min="1" max="1" width="4.7109375" customWidth="1"/>
    <col min="2" max="2" width="5.7109375" customWidth="1"/>
    <col min="3" max="3" width="5.7109375" style="29" customWidth="1"/>
    <col min="4" max="4" width="24.42578125" style="10" customWidth="1"/>
    <col min="5" max="5" width="11.5703125" style="10" bestFit="1" customWidth="1"/>
    <col min="6" max="6" width="24.7109375" style="10" bestFit="1" customWidth="1"/>
    <col min="7" max="7" width="4.7109375" customWidth="1"/>
    <col min="8" max="9" width="5.7109375" customWidth="1"/>
    <col min="10" max="10" width="8.28515625" customWidth="1"/>
    <col min="11" max="11" width="6.85546875" bestFit="1" customWidth="1"/>
    <col min="12" max="17" width="7.7109375" customWidth="1"/>
    <col min="18" max="18" width="10.140625" customWidth="1"/>
    <col min="19" max="19" width="6" style="104" hidden="1" customWidth="1"/>
    <col min="20" max="20" width="6.7109375" style="104" hidden="1" customWidth="1"/>
    <col min="21" max="21" width="6" style="104" hidden="1" customWidth="1"/>
    <col min="22" max="22" width="6.7109375" style="104" hidden="1" customWidth="1"/>
    <col min="257" max="258" width="4.7109375" customWidth="1"/>
    <col min="259" max="259" width="5.7109375" customWidth="1"/>
    <col min="260" max="260" width="24.42578125" customWidth="1"/>
    <col min="261" max="261" width="11.5703125" bestFit="1" customWidth="1"/>
    <col min="262" max="262" width="24.7109375" bestFit="1" customWidth="1"/>
    <col min="263" max="263" width="4.7109375" customWidth="1"/>
    <col min="264" max="265" width="5.7109375" customWidth="1"/>
    <col min="266" max="266" width="8.28515625" customWidth="1"/>
    <col min="267" max="267" width="6.85546875" bestFit="1" customWidth="1"/>
    <col min="268" max="273" width="7.7109375" customWidth="1"/>
    <col min="275" max="275" width="6" bestFit="1" customWidth="1"/>
    <col min="276" max="276" width="6.7109375" customWidth="1"/>
    <col min="277" max="277" width="6" bestFit="1" customWidth="1"/>
    <col min="278" max="278" width="6.7109375" customWidth="1"/>
    <col min="513" max="514" width="4.7109375" customWidth="1"/>
    <col min="515" max="515" width="5.7109375" customWidth="1"/>
    <col min="516" max="516" width="24.42578125" customWidth="1"/>
    <col min="517" max="517" width="11.5703125" bestFit="1" customWidth="1"/>
    <col min="518" max="518" width="24.7109375" bestFit="1" customWidth="1"/>
    <col min="519" max="519" width="4.7109375" customWidth="1"/>
    <col min="520" max="521" width="5.7109375" customWidth="1"/>
    <col min="522" max="522" width="8.28515625" customWidth="1"/>
    <col min="523" max="523" width="6.85546875" bestFit="1" customWidth="1"/>
    <col min="524" max="529" width="7.7109375" customWidth="1"/>
    <col min="531" max="531" width="6" bestFit="1" customWidth="1"/>
    <col min="532" max="532" width="6.7109375" customWidth="1"/>
    <col min="533" max="533" width="6" bestFit="1" customWidth="1"/>
    <col min="534" max="534" width="6.7109375" customWidth="1"/>
    <col min="769" max="770" width="4.7109375" customWidth="1"/>
    <col min="771" max="771" width="5.7109375" customWidth="1"/>
    <col min="772" max="772" width="24.42578125" customWidth="1"/>
    <col min="773" max="773" width="11.5703125" bestFit="1" customWidth="1"/>
    <col min="774" max="774" width="24.7109375" bestFit="1" customWidth="1"/>
    <col min="775" max="775" width="4.7109375" customWidth="1"/>
    <col min="776" max="777" width="5.7109375" customWidth="1"/>
    <col min="778" max="778" width="8.28515625" customWidth="1"/>
    <col min="779" max="779" width="6.85546875" bestFit="1" customWidth="1"/>
    <col min="780" max="785" width="7.7109375" customWidth="1"/>
    <col min="787" max="787" width="6" bestFit="1" customWidth="1"/>
    <col min="788" max="788" width="6.7109375" customWidth="1"/>
    <col min="789" max="789" width="6" bestFit="1" customWidth="1"/>
    <col min="790" max="790" width="6.7109375" customWidth="1"/>
    <col min="1025" max="1026" width="4.7109375" customWidth="1"/>
    <col min="1027" max="1027" width="5.7109375" customWidth="1"/>
    <col min="1028" max="1028" width="24.42578125" customWidth="1"/>
    <col min="1029" max="1029" width="11.5703125" bestFit="1" customWidth="1"/>
    <col min="1030" max="1030" width="24.7109375" bestFit="1" customWidth="1"/>
    <col min="1031" max="1031" width="4.7109375" customWidth="1"/>
    <col min="1032" max="1033" width="5.7109375" customWidth="1"/>
    <col min="1034" max="1034" width="8.28515625" customWidth="1"/>
    <col min="1035" max="1035" width="6.85546875" bestFit="1" customWidth="1"/>
    <col min="1036" max="1041" width="7.7109375" customWidth="1"/>
    <col min="1043" max="1043" width="6" bestFit="1" customWidth="1"/>
    <col min="1044" max="1044" width="6.7109375" customWidth="1"/>
    <col min="1045" max="1045" width="6" bestFit="1" customWidth="1"/>
    <col min="1046" max="1046" width="6.7109375" customWidth="1"/>
    <col min="1281" max="1282" width="4.7109375" customWidth="1"/>
    <col min="1283" max="1283" width="5.7109375" customWidth="1"/>
    <col min="1284" max="1284" width="24.42578125" customWidth="1"/>
    <col min="1285" max="1285" width="11.5703125" bestFit="1" customWidth="1"/>
    <col min="1286" max="1286" width="24.7109375" bestFit="1" customWidth="1"/>
    <col min="1287" max="1287" width="4.7109375" customWidth="1"/>
    <col min="1288" max="1289" width="5.7109375" customWidth="1"/>
    <col min="1290" max="1290" width="8.28515625" customWidth="1"/>
    <col min="1291" max="1291" width="6.85546875" bestFit="1" customWidth="1"/>
    <col min="1292" max="1297" width="7.7109375" customWidth="1"/>
    <col min="1299" max="1299" width="6" bestFit="1" customWidth="1"/>
    <col min="1300" max="1300" width="6.7109375" customWidth="1"/>
    <col min="1301" max="1301" width="6" bestFit="1" customWidth="1"/>
    <col min="1302" max="1302" width="6.7109375" customWidth="1"/>
    <col min="1537" max="1538" width="4.7109375" customWidth="1"/>
    <col min="1539" max="1539" width="5.7109375" customWidth="1"/>
    <col min="1540" max="1540" width="24.42578125" customWidth="1"/>
    <col min="1541" max="1541" width="11.5703125" bestFit="1" customWidth="1"/>
    <col min="1542" max="1542" width="24.7109375" bestFit="1" customWidth="1"/>
    <col min="1543" max="1543" width="4.7109375" customWidth="1"/>
    <col min="1544" max="1545" width="5.7109375" customWidth="1"/>
    <col min="1546" max="1546" width="8.28515625" customWidth="1"/>
    <col min="1547" max="1547" width="6.85546875" bestFit="1" customWidth="1"/>
    <col min="1548" max="1553" width="7.7109375" customWidth="1"/>
    <col min="1555" max="1555" width="6" bestFit="1" customWidth="1"/>
    <col min="1556" max="1556" width="6.7109375" customWidth="1"/>
    <col min="1557" max="1557" width="6" bestFit="1" customWidth="1"/>
    <col min="1558" max="1558" width="6.7109375" customWidth="1"/>
    <col min="1793" max="1794" width="4.7109375" customWidth="1"/>
    <col min="1795" max="1795" width="5.7109375" customWidth="1"/>
    <col min="1796" max="1796" width="24.42578125" customWidth="1"/>
    <col min="1797" max="1797" width="11.5703125" bestFit="1" customWidth="1"/>
    <col min="1798" max="1798" width="24.7109375" bestFit="1" customWidth="1"/>
    <col min="1799" max="1799" width="4.7109375" customWidth="1"/>
    <col min="1800" max="1801" width="5.7109375" customWidth="1"/>
    <col min="1802" max="1802" width="8.28515625" customWidth="1"/>
    <col min="1803" max="1803" width="6.85546875" bestFit="1" customWidth="1"/>
    <col min="1804" max="1809" width="7.7109375" customWidth="1"/>
    <col min="1811" max="1811" width="6" bestFit="1" customWidth="1"/>
    <col min="1812" max="1812" width="6.7109375" customWidth="1"/>
    <col min="1813" max="1813" width="6" bestFit="1" customWidth="1"/>
    <col min="1814" max="1814" width="6.7109375" customWidth="1"/>
    <col min="2049" max="2050" width="4.7109375" customWidth="1"/>
    <col min="2051" max="2051" width="5.7109375" customWidth="1"/>
    <col min="2052" max="2052" width="24.42578125" customWidth="1"/>
    <col min="2053" max="2053" width="11.5703125" bestFit="1" customWidth="1"/>
    <col min="2054" max="2054" width="24.7109375" bestFit="1" customWidth="1"/>
    <col min="2055" max="2055" width="4.7109375" customWidth="1"/>
    <col min="2056" max="2057" width="5.7109375" customWidth="1"/>
    <col min="2058" max="2058" width="8.28515625" customWidth="1"/>
    <col min="2059" max="2059" width="6.85546875" bestFit="1" customWidth="1"/>
    <col min="2060" max="2065" width="7.7109375" customWidth="1"/>
    <col min="2067" max="2067" width="6" bestFit="1" customWidth="1"/>
    <col min="2068" max="2068" width="6.7109375" customWidth="1"/>
    <col min="2069" max="2069" width="6" bestFit="1" customWidth="1"/>
    <col min="2070" max="2070" width="6.7109375" customWidth="1"/>
    <col min="2305" max="2306" width="4.7109375" customWidth="1"/>
    <col min="2307" max="2307" width="5.7109375" customWidth="1"/>
    <col min="2308" max="2308" width="24.42578125" customWidth="1"/>
    <col min="2309" max="2309" width="11.5703125" bestFit="1" customWidth="1"/>
    <col min="2310" max="2310" width="24.7109375" bestFit="1" customWidth="1"/>
    <col min="2311" max="2311" width="4.7109375" customWidth="1"/>
    <col min="2312" max="2313" width="5.7109375" customWidth="1"/>
    <col min="2314" max="2314" width="8.28515625" customWidth="1"/>
    <col min="2315" max="2315" width="6.85546875" bestFit="1" customWidth="1"/>
    <col min="2316" max="2321" width="7.7109375" customWidth="1"/>
    <col min="2323" max="2323" width="6" bestFit="1" customWidth="1"/>
    <col min="2324" max="2324" width="6.7109375" customWidth="1"/>
    <col min="2325" max="2325" width="6" bestFit="1" customWidth="1"/>
    <col min="2326" max="2326" width="6.7109375" customWidth="1"/>
    <col min="2561" max="2562" width="4.7109375" customWidth="1"/>
    <col min="2563" max="2563" width="5.7109375" customWidth="1"/>
    <col min="2564" max="2564" width="24.42578125" customWidth="1"/>
    <col min="2565" max="2565" width="11.5703125" bestFit="1" customWidth="1"/>
    <col min="2566" max="2566" width="24.7109375" bestFit="1" customWidth="1"/>
    <col min="2567" max="2567" width="4.7109375" customWidth="1"/>
    <col min="2568" max="2569" width="5.7109375" customWidth="1"/>
    <col min="2570" max="2570" width="8.28515625" customWidth="1"/>
    <col min="2571" max="2571" width="6.85546875" bestFit="1" customWidth="1"/>
    <col min="2572" max="2577" width="7.7109375" customWidth="1"/>
    <col min="2579" max="2579" width="6" bestFit="1" customWidth="1"/>
    <col min="2580" max="2580" width="6.7109375" customWidth="1"/>
    <col min="2581" max="2581" width="6" bestFit="1" customWidth="1"/>
    <col min="2582" max="2582" width="6.7109375" customWidth="1"/>
    <col min="2817" max="2818" width="4.7109375" customWidth="1"/>
    <col min="2819" max="2819" width="5.7109375" customWidth="1"/>
    <col min="2820" max="2820" width="24.42578125" customWidth="1"/>
    <col min="2821" max="2821" width="11.5703125" bestFit="1" customWidth="1"/>
    <col min="2822" max="2822" width="24.7109375" bestFit="1" customWidth="1"/>
    <col min="2823" max="2823" width="4.7109375" customWidth="1"/>
    <col min="2824" max="2825" width="5.7109375" customWidth="1"/>
    <col min="2826" max="2826" width="8.28515625" customWidth="1"/>
    <col min="2827" max="2827" width="6.85546875" bestFit="1" customWidth="1"/>
    <col min="2828" max="2833" width="7.7109375" customWidth="1"/>
    <col min="2835" max="2835" width="6" bestFit="1" customWidth="1"/>
    <col min="2836" max="2836" width="6.7109375" customWidth="1"/>
    <col min="2837" max="2837" width="6" bestFit="1" customWidth="1"/>
    <col min="2838" max="2838" width="6.7109375" customWidth="1"/>
    <col min="3073" max="3074" width="4.7109375" customWidth="1"/>
    <col min="3075" max="3075" width="5.7109375" customWidth="1"/>
    <col min="3076" max="3076" width="24.42578125" customWidth="1"/>
    <col min="3077" max="3077" width="11.5703125" bestFit="1" customWidth="1"/>
    <col min="3078" max="3078" width="24.7109375" bestFit="1" customWidth="1"/>
    <col min="3079" max="3079" width="4.7109375" customWidth="1"/>
    <col min="3080" max="3081" width="5.7109375" customWidth="1"/>
    <col min="3082" max="3082" width="8.28515625" customWidth="1"/>
    <col min="3083" max="3083" width="6.85546875" bestFit="1" customWidth="1"/>
    <col min="3084" max="3089" width="7.7109375" customWidth="1"/>
    <col min="3091" max="3091" width="6" bestFit="1" customWidth="1"/>
    <col min="3092" max="3092" width="6.7109375" customWidth="1"/>
    <col min="3093" max="3093" width="6" bestFit="1" customWidth="1"/>
    <col min="3094" max="3094" width="6.7109375" customWidth="1"/>
    <col min="3329" max="3330" width="4.7109375" customWidth="1"/>
    <col min="3331" max="3331" width="5.7109375" customWidth="1"/>
    <col min="3332" max="3332" width="24.42578125" customWidth="1"/>
    <col min="3333" max="3333" width="11.5703125" bestFit="1" customWidth="1"/>
    <col min="3334" max="3334" width="24.7109375" bestFit="1" customWidth="1"/>
    <col min="3335" max="3335" width="4.7109375" customWidth="1"/>
    <col min="3336" max="3337" width="5.7109375" customWidth="1"/>
    <col min="3338" max="3338" width="8.28515625" customWidth="1"/>
    <col min="3339" max="3339" width="6.85546875" bestFit="1" customWidth="1"/>
    <col min="3340" max="3345" width="7.7109375" customWidth="1"/>
    <col min="3347" max="3347" width="6" bestFit="1" customWidth="1"/>
    <col min="3348" max="3348" width="6.7109375" customWidth="1"/>
    <col min="3349" max="3349" width="6" bestFit="1" customWidth="1"/>
    <col min="3350" max="3350" width="6.7109375" customWidth="1"/>
    <col min="3585" max="3586" width="4.7109375" customWidth="1"/>
    <col min="3587" max="3587" width="5.7109375" customWidth="1"/>
    <col min="3588" max="3588" width="24.42578125" customWidth="1"/>
    <col min="3589" max="3589" width="11.5703125" bestFit="1" customWidth="1"/>
    <col min="3590" max="3590" width="24.7109375" bestFit="1" customWidth="1"/>
    <col min="3591" max="3591" width="4.7109375" customWidth="1"/>
    <col min="3592" max="3593" width="5.7109375" customWidth="1"/>
    <col min="3594" max="3594" width="8.28515625" customWidth="1"/>
    <col min="3595" max="3595" width="6.85546875" bestFit="1" customWidth="1"/>
    <col min="3596" max="3601" width="7.7109375" customWidth="1"/>
    <col min="3603" max="3603" width="6" bestFit="1" customWidth="1"/>
    <col min="3604" max="3604" width="6.7109375" customWidth="1"/>
    <col min="3605" max="3605" width="6" bestFit="1" customWidth="1"/>
    <col min="3606" max="3606" width="6.7109375" customWidth="1"/>
    <col min="3841" max="3842" width="4.7109375" customWidth="1"/>
    <col min="3843" max="3843" width="5.7109375" customWidth="1"/>
    <col min="3844" max="3844" width="24.42578125" customWidth="1"/>
    <col min="3845" max="3845" width="11.5703125" bestFit="1" customWidth="1"/>
    <col min="3846" max="3846" width="24.7109375" bestFit="1" customWidth="1"/>
    <col min="3847" max="3847" width="4.7109375" customWidth="1"/>
    <col min="3848" max="3849" width="5.7109375" customWidth="1"/>
    <col min="3850" max="3850" width="8.28515625" customWidth="1"/>
    <col min="3851" max="3851" width="6.85546875" bestFit="1" customWidth="1"/>
    <col min="3852" max="3857" width="7.7109375" customWidth="1"/>
    <col min="3859" max="3859" width="6" bestFit="1" customWidth="1"/>
    <col min="3860" max="3860" width="6.7109375" customWidth="1"/>
    <col min="3861" max="3861" width="6" bestFit="1" customWidth="1"/>
    <col min="3862" max="3862" width="6.7109375" customWidth="1"/>
    <col min="4097" max="4098" width="4.7109375" customWidth="1"/>
    <col min="4099" max="4099" width="5.7109375" customWidth="1"/>
    <col min="4100" max="4100" width="24.42578125" customWidth="1"/>
    <col min="4101" max="4101" width="11.5703125" bestFit="1" customWidth="1"/>
    <col min="4102" max="4102" width="24.7109375" bestFit="1" customWidth="1"/>
    <col min="4103" max="4103" width="4.7109375" customWidth="1"/>
    <col min="4104" max="4105" width="5.7109375" customWidth="1"/>
    <col min="4106" max="4106" width="8.28515625" customWidth="1"/>
    <col min="4107" max="4107" width="6.85546875" bestFit="1" customWidth="1"/>
    <col min="4108" max="4113" width="7.7109375" customWidth="1"/>
    <col min="4115" max="4115" width="6" bestFit="1" customWidth="1"/>
    <col min="4116" max="4116" width="6.7109375" customWidth="1"/>
    <col min="4117" max="4117" width="6" bestFit="1" customWidth="1"/>
    <col min="4118" max="4118" width="6.7109375" customWidth="1"/>
    <col min="4353" max="4354" width="4.7109375" customWidth="1"/>
    <col min="4355" max="4355" width="5.7109375" customWidth="1"/>
    <col min="4356" max="4356" width="24.42578125" customWidth="1"/>
    <col min="4357" max="4357" width="11.5703125" bestFit="1" customWidth="1"/>
    <col min="4358" max="4358" width="24.7109375" bestFit="1" customWidth="1"/>
    <col min="4359" max="4359" width="4.7109375" customWidth="1"/>
    <col min="4360" max="4361" width="5.7109375" customWidth="1"/>
    <col min="4362" max="4362" width="8.28515625" customWidth="1"/>
    <col min="4363" max="4363" width="6.85546875" bestFit="1" customWidth="1"/>
    <col min="4364" max="4369" width="7.7109375" customWidth="1"/>
    <col min="4371" max="4371" width="6" bestFit="1" customWidth="1"/>
    <col min="4372" max="4372" width="6.7109375" customWidth="1"/>
    <col min="4373" max="4373" width="6" bestFit="1" customWidth="1"/>
    <col min="4374" max="4374" width="6.7109375" customWidth="1"/>
    <col min="4609" max="4610" width="4.7109375" customWidth="1"/>
    <col min="4611" max="4611" width="5.7109375" customWidth="1"/>
    <col min="4612" max="4612" width="24.42578125" customWidth="1"/>
    <col min="4613" max="4613" width="11.5703125" bestFit="1" customWidth="1"/>
    <col min="4614" max="4614" width="24.7109375" bestFit="1" customWidth="1"/>
    <col min="4615" max="4615" width="4.7109375" customWidth="1"/>
    <col min="4616" max="4617" width="5.7109375" customWidth="1"/>
    <col min="4618" max="4618" width="8.28515625" customWidth="1"/>
    <col min="4619" max="4619" width="6.85546875" bestFit="1" customWidth="1"/>
    <col min="4620" max="4625" width="7.7109375" customWidth="1"/>
    <col min="4627" max="4627" width="6" bestFit="1" customWidth="1"/>
    <col min="4628" max="4628" width="6.7109375" customWidth="1"/>
    <col min="4629" max="4629" width="6" bestFit="1" customWidth="1"/>
    <col min="4630" max="4630" width="6.7109375" customWidth="1"/>
    <col min="4865" max="4866" width="4.7109375" customWidth="1"/>
    <col min="4867" max="4867" width="5.7109375" customWidth="1"/>
    <col min="4868" max="4868" width="24.42578125" customWidth="1"/>
    <col min="4869" max="4869" width="11.5703125" bestFit="1" customWidth="1"/>
    <col min="4870" max="4870" width="24.7109375" bestFit="1" customWidth="1"/>
    <col min="4871" max="4871" width="4.7109375" customWidth="1"/>
    <col min="4872" max="4873" width="5.7109375" customWidth="1"/>
    <col min="4874" max="4874" width="8.28515625" customWidth="1"/>
    <col min="4875" max="4875" width="6.85546875" bestFit="1" customWidth="1"/>
    <col min="4876" max="4881" width="7.7109375" customWidth="1"/>
    <col min="4883" max="4883" width="6" bestFit="1" customWidth="1"/>
    <col min="4884" max="4884" width="6.7109375" customWidth="1"/>
    <col min="4885" max="4885" width="6" bestFit="1" customWidth="1"/>
    <col min="4886" max="4886" width="6.7109375" customWidth="1"/>
    <col min="5121" max="5122" width="4.7109375" customWidth="1"/>
    <col min="5123" max="5123" width="5.7109375" customWidth="1"/>
    <col min="5124" max="5124" width="24.42578125" customWidth="1"/>
    <col min="5125" max="5125" width="11.5703125" bestFit="1" customWidth="1"/>
    <col min="5126" max="5126" width="24.7109375" bestFit="1" customWidth="1"/>
    <col min="5127" max="5127" width="4.7109375" customWidth="1"/>
    <col min="5128" max="5129" width="5.7109375" customWidth="1"/>
    <col min="5130" max="5130" width="8.28515625" customWidth="1"/>
    <col min="5131" max="5131" width="6.85546875" bestFit="1" customWidth="1"/>
    <col min="5132" max="5137" width="7.7109375" customWidth="1"/>
    <col min="5139" max="5139" width="6" bestFit="1" customWidth="1"/>
    <col min="5140" max="5140" width="6.7109375" customWidth="1"/>
    <col min="5141" max="5141" width="6" bestFit="1" customWidth="1"/>
    <col min="5142" max="5142" width="6.7109375" customWidth="1"/>
    <col min="5377" max="5378" width="4.7109375" customWidth="1"/>
    <col min="5379" max="5379" width="5.7109375" customWidth="1"/>
    <col min="5380" max="5380" width="24.42578125" customWidth="1"/>
    <col min="5381" max="5381" width="11.5703125" bestFit="1" customWidth="1"/>
    <col min="5382" max="5382" width="24.7109375" bestFit="1" customWidth="1"/>
    <col min="5383" max="5383" width="4.7109375" customWidth="1"/>
    <col min="5384" max="5385" width="5.7109375" customWidth="1"/>
    <col min="5386" max="5386" width="8.28515625" customWidth="1"/>
    <col min="5387" max="5387" width="6.85546875" bestFit="1" customWidth="1"/>
    <col min="5388" max="5393" width="7.7109375" customWidth="1"/>
    <col min="5395" max="5395" width="6" bestFit="1" customWidth="1"/>
    <col min="5396" max="5396" width="6.7109375" customWidth="1"/>
    <col min="5397" max="5397" width="6" bestFit="1" customWidth="1"/>
    <col min="5398" max="5398" width="6.7109375" customWidth="1"/>
    <col min="5633" max="5634" width="4.7109375" customWidth="1"/>
    <col min="5635" max="5635" width="5.7109375" customWidth="1"/>
    <col min="5636" max="5636" width="24.42578125" customWidth="1"/>
    <col min="5637" max="5637" width="11.5703125" bestFit="1" customWidth="1"/>
    <col min="5638" max="5638" width="24.7109375" bestFit="1" customWidth="1"/>
    <col min="5639" max="5639" width="4.7109375" customWidth="1"/>
    <col min="5640" max="5641" width="5.7109375" customWidth="1"/>
    <col min="5642" max="5642" width="8.28515625" customWidth="1"/>
    <col min="5643" max="5643" width="6.85546875" bestFit="1" customWidth="1"/>
    <col min="5644" max="5649" width="7.7109375" customWidth="1"/>
    <col min="5651" max="5651" width="6" bestFit="1" customWidth="1"/>
    <col min="5652" max="5652" width="6.7109375" customWidth="1"/>
    <col min="5653" max="5653" width="6" bestFit="1" customWidth="1"/>
    <col min="5654" max="5654" width="6.7109375" customWidth="1"/>
    <col min="5889" max="5890" width="4.7109375" customWidth="1"/>
    <col min="5891" max="5891" width="5.7109375" customWidth="1"/>
    <col min="5892" max="5892" width="24.42578125" customWidth="1"/>
    <col min="5893" max="5893" width="11.5703125" bestFit="1" customWidth="1"/>
    <col min="5894" max="5894" width="24.7109375" bestFit="1" customWidth="1"/>
    <col min="5895" max="5895" width="4.7109375" customWidth="1"/>
    <col min="5896" max="5897" width="5.7109375" customWidth="1"/>
    <col min="5898" max="5898" width="8.28515625" customWidth="1"/>
    <col min="5899" max="5899" width="6.85546875" bestFit="1" customWidth="1"/>
    <col min="5900" max="5905" width="7.7109375" customWidth="1"/>
    <col min="5907" max="5907" width="6" bestFit="1" customWidth="1"/>
    <col min="5908" max="5908" width="6.7109375" customWidth="1"/>
    <col min="5909" max="5909" width="6" bestFit="1" customWidth="1"/>
    <col min="5910" max="5910" width="6.7109375" customWidth="1"/>
    <col min="6145" max="6146" width="4.7109375" customWidth="1"/>
    <col min="6147" max="6147" width="5.7109375" customWidth="1"/>
    <col min="6148" max="6148" width="24.42578125" customWidth="1"/>
    <col min="6149" max="6149" width="11.5703125" bestFit="1" customWidth="1"/>
    <col min="6150" max="6150" width="24.7109375" bestFit="1" customWidth="1"/>
    <col min="6151" max="6151" width="4.7109375" customWidth="1"/>
    <col min="6152" max="6153" width="5.7109375" customWidth="1"/>
    <col min="6154" max="6154" width="8.28515625" customWidth="1"/>
    <col min="6155" max="6155" width="6.85546875" bestFit="1" customWidth="1"/>
    <col min="6156" max="6161" width="7.7109375" customWidth="1"/>
    <col min="6163" max="6163" width="6" bestFit="1" customWidth="1"/>
    <col min="6164" max="6164" width="6.7109375" customWidth="1"/>
    <col min="6165" max="6165" width="6" bestFit="1" customWidth="1"/>
    <col min="6166" max="6166" width="6.7109375" customWidth="1"/>
    <col min="6401" max="6402" width="4.7109375" customWidth="1"/>
    <col min="6403" max="6403" width="5.7109375" customWidth="1"/>
    <col min="6404" max="6404" width="24.42578125" customWidth="1"/>
    <col min="6405" max="6405" width="11.5703125" bestFit="1" customWidth="1"/>
    <col min="6406" max="6406" width="24.7109375" bestFit="1" customWidth="1"/>
    <col min="6407" max="6407" width="4.7109375" customWidth="1"/>
    <col min="6408" max="6409" width="5.7109375" customWidth="1"/>
    <col min="6410" max="6410" width="8.28515625" customWidth="1"/>
    <col min="6411" max="6411" width="6.85546875" bestFit="1" customWidth="1"/>
    <col min="6412" max="6417" width="7.7109375" customWidth="1"/>
    <col min="6419" max="6419" width="6" bestFit="1" customWidth="1"/>
    <col min="6420" max="6420" width="6.7109375" customWidth="1"/>
    <col min="6421" max="6421" width="6" bestFit="1" customWidth="1"/>
    <col min="6422" max="6422" width="6.7109375" customWidth="1"/>
    <col min="6657" max="6658" width="4.7109375" customWidth="1"/>
    <col min="6659" max="6659" width="5.7109375" customWidth="1"/>
    <col min="6660" max="6660" width="24.42578125" customWidth="1"/>
    <col min="6661" max="6661" width="11.5703125" bestFit="1" customWidth="1"/>
    <col min="6662" max="6662" width="24.7109375" bestFit="1" customWidth="1"/>
    <col min="6663" max="6663" width="4.7109375" customWidth="1"/>
    <col min="6664" max="6665" width="5.7109375" customWidth="1"/>
    <col min="6666" max="6666" width="8.28515625" customWidth="1"/>
    <col min="6667" max="6667" width="6.85546875" bestFit="1" customWidth="1"/>
    <col min="6668" max="6673" width="7.7109375" customWidth="1"/>
    <col min="6675" max="6675" width="6" bestFit="1" customWidth="1"/>
    <col min="6676" max="6676" width="6.7109375" customWidth="1"/>
    <col min="6677" max="6677" width="6" bestFit="1" customWidth="1"/>
    <col min="6678" max="6678" width="6.7109375" customWidth="1"/>
    <col min="6913" max="6914" width="4.7109375" customWidth="1"/>
    <col min="6915" max="6915" width="5.7109375" customWidth="1"/>
    <col min="6916" max="6916" width="24.42578125" customWidth="1"/>
    <col min="6917" max="6917" width="11.5703125" bestFit="1" customWidth="1"/>
    <col min="6918" max="6918" width="24.7109375" bestFit="1" customWidth="1"/>
    <col min="6919" max="6919" width="4.7109375" customWidth="1"/>
    <col min="6920" max="6921" width="5.7109375" customWidth="1"/>
    <col min="6922" max="6922" width="8.28515625" customWidth="1"/>
    <col min="6923" max="6923" width="6.85546875" bestFit="1" customWidth="1"/>
    <col min="6924" max="6929" width="7.7109375" customWidth="1"/>
    <col min="6931" max="6931" width="6" bestFit="1" customWidth="1"/>
    <col min="6932" max="6932" width="6.7109375" customWidth="1"/>
    <col min="6933" max="6933" width="6" bestFit="1" customWidth="1"/>
    <col min="6934" max="6934" width="6.7109375" customWidth="1"/>
    <col min="7169" max="7170" width="4.7109375" customWidth="1"/>
    <col min="7171" max="7171" width="5.7109375" customWidth="1"/>
    <col min="7172" max="7172" width="24.42578125" customWidth="1"/>
    <col min="7173" max="7173" width="11.5703125" bestFit="1" customWidth="1"/>
    <col min="7174" max="7174" width="24.7109375" bestFit="1" customWidth="1"/>
    <col min="7175" max="7175" width="4.7109375" customWidth="1"/>
    <col min="7176" max="7177" width="5.7109375" customWidth="1"/>
    <col min="7178" max="7178" width="8.28515625" customWidth="1"/>
    <col min="7179" max="7179" width="6.85546875" bestFit="1" customWidth="1"/>
    <col min="7180" max="7185" width="7.7109375" customWidth="1"/>
    <col min="7187" max="7187" width="6" bestFit="1" customWidth="1"/>
    <col min="7188" max="7188" width="6.7109375" customWidth="1"/>
    <col min="7189" max="7189" width="6" bestFit="1" customWidth="1"/>
    <col min="7190" max="7190" width="6.7109375" customWidth="1"/>
    <col min="7425" max="7426" width="4.7109375" customWidth="1"/>
    <col min="7427" max="7427" width="5.7109375" customWidth="1"/>
    <col min="7428" max="7428" width="24.42578125" customWidth="1"/>
    <col min="7429" max="7429" width="11.5703125" bestFit="1" customWidth="1"/>
    <col min="7430" max="7430" width="24.7109375" bestFit="1" customWidth="1"/>
    <col min="7431" max="7431" width="4.7109375" customWidth="1"/>
    <col min="7432" max="7433" width="5.7109375" customWidth="1"/>
    <col min="7434" max="7434" width="8.28515625" customWidth="1"/>
    <col min="7435" max="7435" width="6.85546875" bestFit="1" customWidth="1"/>
    <col min="7436" max="7441" width="7.7109375" customWidth="1"/>
    <col min="7443" max="7443" width="6" bestFit="1" customWidth="1"/>
    <col min="7444" max="7444" width="6.7109375" customWidth="1"/>
    <col min="7445" max="7445" width="6" bestFit="1" customWidth="1"/>
    <col min="7446" max="7446" width="6.7109375" customWidth="1"/>
    <col min="7681" max="7682" width="4.7109375" customWidth="1"/>
    <col min="7683" max="7683" width="5.7109375" customWidth="1"/>
    <col min="7684" max="7684" width="24.42578125" customWidth="1"/>
    <col min="7685" max="7685" width="11.5703125" bestFit="1" customWidth="1"/>
    <col min="7686" max="7686" width="24.7109375" bestFit="1" customWidth="1"/>
    <col min="7687" max="7687" width="4.7109375" customWidth="1"/>
    <col min="7688" max="7689" width="5.7109375" customWidth="1"/>
    <col min="7690" max="7690" width="8.28515625" customWidth="1"/>
    <col min="7691" max="7691" width="6.85546875" bestFit="1" customWidth="1"/>
    <col min="7692" max="7697" width="7.7109375" customWidth="1"/>
    <col min="7699" max="7699" width="6" bestFit="1" customWidth="1"/>
    <col min="7700" max="7700" width="6.7109375" customWidth="1"/>
    <col min="7701" max="7701" width="6" bestFit="1" customWidth="1"/>
    <col min="7702" max="7702" width="6.7109375" customWidth="1"/>
    <col min="7937" max="7938" width="4.7109375" customWidth="1"/>
    <col min="7939" max="7939" width="5.7109375" customWidth="1"/>
    <col min="7940" max="7940" width="24.42578125" customWidth="1"/>
    <col min="7941" max="7941" width="11.5703125" bestFit="1" customWidth="1"/>
    <col min="7942" max="7942" width="24.7109375" bestFit="1" customWidth="1"/>
    <col min="7943" max="7943" width="4.7109375" customWidth="1"/>
    <col min="7944" max="7945" width="5.7109375" customWidth="1"/>
    <col min="7946" max="7946" width="8.28515625" customWidth="1"/>
    <col min="7947" max="7947" width="6.85546875" bestFit="1" customWidth="1"/>
    <col min="7948" max="7953" width="7.7109375" customWidth="1"/>
    <col min="7955" max="7955" width="6" bestFit="1" customWidth="1"/>
    <col min="7956" max="7956" width="6.7109375" customWidth="1"/>
    <col min="7957" max="7957" width="6" bestFit="1" customWidth="1"/>
    <col min="7958" max="7958" width="6.7109375" customWidth="1"/>
    <col min="8193" max="8194" width="4.7109375" customWidth="1"/>
    <col min="8195" max="8195" width="5.7109375" customWidth="1"/>
    <col min="8196" max="8196" width="24.42578125" customWidth="1"/>
    <col min="8197" max="8197" width="11.5703125" bestFit="1" customWidth="1"/>
    <col min="8198" max="8198" width="24.7109375" bestFit="1" customWidth="1"/>
    <col min="8199" max="8199" width="4.7109375" customWidth="1"/>
    <col min="8200" max="8201" width="5.7109375" customWidth="1"/>
    <col min="8202" max="8202" width="8.28515625" customWidth="1"/>
    <col min="8203" max="8203" width="6.85546875" bestFit="1" customWidth="1"/>
    <col min="8204" max="8209" width="7.7109375" customWidth="1"/>
    <col min="8211" max="8211" width="6" bestFit="1" customWidth="1"/>
    <col min="8212" max="8212" width="6.7109375" customWidth="1"/>
    <col min="8213" max="8213" width="6" bestFit="1" customWidth="1"/>
    <col min="8214" max="8214" width="6.7109375" customWidth="1"/>
    <col min="8449" max="8450" width="4.7109375" customWidth="1"/>
    <col min="8451" max="8451" width="5.7109375" customWidth="1"/>
    <col min="8452" max="8452" width="24.42578125" customWidth="1"/>
    <col min="8453" max="8453" width="11.5703125" bestFit="1" customWidth="1"/>
    <col min="8454" max="8454" width="24.7109375" bestFit="1" customWidth="1"/>
    <col min="8455" max="8455" width="4.7109375" customWidth="1"/>
    <col min="8456" max="8457" width="5.7109375" customWidth="1"/>
    <col min="8458" max="8458" width="8.28515625" customWidth="1"/>
    <col min="8459" max="8459" width="6.85546875" bestFit="1" customWidth="1"/>
    <col min="8460" max="8465" width="7.7109375" customWidth="1"/>
    <col min="8467" max="8467" width="6" bestFit="1" customWidth="1"/>
    <col min="8468" max="8468" width="6.7109375" customWidth="1"/>
    <col min="8469" max="8469" width="6" bestFit="1" customWidth="1"/>
    <col min="8470" max="8470" width="6.7109375" customWidth="1"/>
    <col min="8705" max="8706" width="4.7109375" customWidth="1"/>
    <col min="8707" max="8707" width="5.7109375" customWidth="1"/>
    <col min="8708" max="8708" width="24.42578125" customWidth="1"/>
    <col min="8709" max="8709" width="11.5703125" bestFit="1" customWidth="1"/>
    <col min="8710" max="8710" width="24.7109375" bestFit="1" customWidth="1"/>
    <col min="8711" max="8711" width="4.7109375" customWidth="1"/>
    <col min="8712" max="8713" width="5.7109375" customWidth="1"/>
    <col min="8714" max="8714" width="8.28515625" customWidth="1"/>
    <col min="8715" max="8715" width="6.85546875" bestFit="1" customWidth="1"/>
    <col min="8716" max="8721" width="7.7109375" customWidth="1"/>
    <col min="8723" max="8723" width="6" bestFit="1" customWidth="1"/>
    <col min="8724" max="8724" width="6.7109375" customWidth="1"/>
    <col min="8725" max="8725" width="6" bestFit="1" customWidth="1"/>
    <col min="8726" max="8726" width="6.7109375" customWidth="1"/>
    <col min="8961" max="8962" width="4.7109375" customWidth="1"/>
    <col min="8963" max="8963" width="5.7109375" customWidth="1"/>
    <col min="8964" max="8964" width="24.42578125" customWidth="1"/>
    <col min="8965" max="8965" width="11.5703125" bestFit="1" customWidth="1"/>
    <col min="8966" max="8966" width="24.7109375" bestFit="1" customWidth="1"/>
    <col min="8967" max="8967" width="4.7109375" customWidth="1"/>
    <col min="8968" max="8969" width="5.7109375" customWidth="1"/>
    <col min="8970" max="8970" width="8.28515625" customWidth="1"/>
    <col min="8971" max="8971" width="6.85546875" bestFit="1" customWidth="1"/>
    <col min="8972" max="8977" width="7.7109375" customWidth="1"/>
    <col min="8979" max="8979" width="6" bestFit="1" customWidth="1"/>
    <col min="8980" max="8980" width="6.7109375" customWidth="1"/>
    <col min="8981" max="8981" width="6" bestFit="1" customWidth="1"/>
    <col min="8982" max="8982" width="6.7109375" customWidth="1"/>
    <col min="9217" max="9218" width="4.7109375" customWidth="1"/>
    <col min="9219" max="9219" width="5.7109375" customWidth="1"/>
    <col min="9220" max="9220" width="24.42578125" customWidth="1"/>
    <col min="9221" max="9221" width="11.5703125" bestFit="1" customWidth="1"/>
    <col min="9222" max="9222" width="24.7109375" bestFit="1" customWidth="1"/>
    <col min="9223" max="9223" width="4.7109375" customWidth="1"/>
    <col min="9224" max="9225" width="5.7109375" customWidth="1"/>
    <col min="9226" max="9226" width="8.28515625" customWidth="1"/>
    <col min="9227" max="9227" width="6.85546875" bestFit="1" customWidth="1"/>
    <col min="9228" max="9233" width="7.7109375" customWidth="1"/>
    <col min="9235" max="9235" width="6" bestFit="1" customWidth="1"/>
    <col min="9236" max="9236" width="6.7109375" customWidth="1"/>
    <col min="9237" max="9237" width="6" bestFit="1" customWidth="1"/>
    <col min="9238" max="9238" width="6.7109375" customWidth="1"/>
    <col min="9473" max="9474" width="4.7109375" customWidth="1"/>
    <col min="9475" max="9475" width="5.7109375" customWidth="1"/>
    <col min="9476" max="9476" width="24.42578125" customWidth="1"/>
    <col min="9477" max="9477" width="11.5703125" bestFit="1" customWidth="1"/>
    <col min="9478" max="9478" width="24.7109375" bestFit="1" customWidth="1"/>
    <col min="9479" max="9479" width="4.7109375" customWidth="1"/>
    <col min="9480" max="9481" width="5.7109375" customWidth="1"/>
    <col min="9482" max="9482" width="8.28515625" customWidth="1"/>
    <col min="9483" max="9483" width="6.85546875" bestFit="1" customWidth="1"/>
    <col min="9484" max="9489" width="7.7109375" customWidth="1"/>
    <col min="9491" max="9491" width="6" bestFit="1" customWidth="1"/>
    <col min="9492" max="9492" width="6.7109375" customWidth="1"/>
    <col min="9493" max="9493" width="6" bestFit="1" customWidth="1"/>
    <col min="9494" max="9494" width="6.7109375" customWidth="1"/>
    <col min="9729" max="9730" width="4.7109375" customWidth="1"/>
    <col min="9731" max="9731" width="5.7109375" customWidth="1"/>
    <col min="9732" max="9732" width="24.42578125" customWidth="1"/>
    <col min="9733" max="9733" width="11.5703125" bestFit="1" customWidth="1"/>
    <col min="9734" max="9734" width="24.7109375" bestFit="1" customWidth="1"/>
    <col min="9735" max="9735" width="4.7109375" customWidth="1"/>
    <col min="9736" max="9737" width="5.7109375" customWidth="1"/>
    <col min="9738" max="9738" width="8.28515625" customWidth="1"/>
    <col min="9739" max="9739" width="6.85546875" bestFit="1" customWidth="1"/>
    <col min="9740" max="9745" width="7.7109375" customWidth="1"/>
    <col min="9747" max="9747" width="6" bestFit="1" customWidth="1"/>
    <col min="9748" max="9748" width="6.7109375" customWidth="1"/>
    <col min="9749" max="9749" width="6" bestFit="1" customWidth="1"/>
    <col min="9750" max="9750" width="6.7109375" customWidth="1"/>
    <col min="9985" max="9986" width="4.7109375" customWidth="1"/>
    <col min="9987" max="9987" width="5.7109375" customWidth="1"/>
    <col min="9988" max="9988" width="24.42578125" customWidth="1"/>
    <col min="9989" max="9989" width="11.5703125" bestFit="1" customWidth="1"/>
    <col min="9990" max="9990" width="24.7109375" bestFit="1" customWidth="1"/>
    <col min="9991" max="9991" width="4.7109375" customWidth="1"/>
    <col min="9992" max="9993" width="5.7109375" customWidth="1"/>
    <col min="9994" max="9994" width="8.28515625" customWidth="1"/>
    <col min="9995" max="9995" width="6.85546875" bestFit="1" customWidth="1"/>
    <col min="9996" max="10001" width="7.7109375" customWidth="1"/>
    <col min="10003" max="10003" width="6" bestFit="1" customWidth="1"/>
    <col min="10004" max="10004" width="6.7109375" customWidth="1"/>
    <col min="10005" max="10005" width="6" bestFit="1" customWidth="1"/>
    <col min="10006" max="10006" width="6.7109375" customWidth="1"/>
    <col min="10241" max="10242" width="4.7109375" customWidth="1"/>
    <col min="10243" max="10243" width="5.7109375" customWidth="1"/>
    <col min="10244" max="10244" width="24.42578125" customWidth="1"/>
    <col min="10245" max="10245" width="11.5703125" bestFit="1" customWidth="1"/>
    <col min="10246" max="10246" width="24.7109375" bestFit="1" customWidth="1"/>
    <col min="10247" max="10247" width="4.7109375" customWidth="1"/>
    <col min="10248" max="10249" width="5.7109375" customWidth="1"/>
    <col min="10250" max="10250" width="8.28515625" customWidth="1"/>
    <col min="10251" max="10251" width="6.85546875" bestFit="1" customWidth="1"/>
    <col min="10252" max="10257" width="7.7109375" customWidth="1"/>
    <col min="10259" max="10259" width="6" bestFit="1" customWidth="1"/>
    <col min="10260" max="10260" width="6.7109375" customWidth="1"/>
    <col min="10261" max="10261" width="6" bestFit="1" customWidth="1"/>
    <col min="10262" max="10262" width="6.7109375" customWidth="1"/>
    <col min="10497" max="10498" width="4.7109375" customWidth="1"/>
    <col min="10499" max="10499" width="5.7109375" customWidth="1"/>
    <col min="10500" max="10500" width="24.42578125" customWidth="1"/>
    <col min="10501" max="10501" width="11.5703125" bestFit="1" customWidth="1"/>
    <col min="10502" max="10502" width="24.7109375" bestFit="1" customWidth="1"/>
    <col min="10503" max="10503" width="4.7109375" customWidth="1"/>
    <col min="10504" max="10505" width="5.7109375" customWidth="1"/>
    <col min="10506" max="10506" width="8.28515625" customWidth="1"/>
    <col min="10507" max="10507" width="6.85546875" bestFit="1" customWidth="1"/>
    <col min="10508" max="10513" width="7.7109375" customWidth="1"/>
    <col min="10515" max="10515" width="6" bestFit="1" customWidth="1"/>
    <col min="10516" max="10516" width="6.7109375" customWidth="1"/>
    <col min="10517" max="10517" width="6" bestFit="1" customWidth="1"/>
    <col min="10518" max="10518" width="6.7109375" customWidth="1"/>
    <col min="10753" max="10754" width="4.7109375" customWidth="1"/>
    <col min="10755" max="10755" width="5.7109375" customWidth="1"/>
    <col min="10756" max="10756" width="24.42578125" customWidth="1"/>
    <col min="10757" max="10757" width="11.5703125" bestFit="1" customWidth="1"/>
    <col min="10758" max="10758" width="24.7109375" bestFit="1" customWidth="1"/>
    <col min="10759" max="10759" width="4.7109375" customWidth="1"/>
    <col min="10760" max="10761" width="5.7109375" customWidth="1"/>
    <col min="10762" max="10762" width="8.28515625" customWidth="1"/>
    <col min="10763" max="10763" width="6.85546875" bestFit="1" customWidth="1"/>
    <col min="10764" max="10769" width="7.7109375" customWidth="1"/>
    <col min="10771" max="10771" width="6" bestFit="1" customWidth="1"/>
    <col min="10772" max="10772" width="6.7109375" customWidth="1"/>
    <col min="10773" max="10773" width="6" bestFit="1" customWidth="1"/>
    <col min="10774" max="10774" width="6.7109375" customWidth="1"/>
    <col min="11009" max="11010" width="4.7109375" customWidth="1"/>
    <col min="11011" max="11011" width="5.7109375" customWidth="1"/>
    <col min="11012" max="11012" width="24.42578125" customWidth="1"/>
    <col min="11013" max="11013" width="11.5703125" bestFit="1" customWidth="1"/>
    <col min="11014" max="11014" width="24.7109375" bestFit="1" customWidth="1"/>
    <col min="11015" max="11015" width="4.7109375" customWidth="1"/>
    <col min="11016" max="11017" width="5.7109375" customWidth="1"/>
    <col min="11018" max="11018" width="8.28515625" customWidth="1"/>
    <col min="11019" max="11019" width="6.85546875" bestFit="1" customWidth="1"/>
    <col min="11020" max="11025" width="7.7109375" customWidth="1"/>
    <col min="11027" max="11027" width="6" bestFit="1" customWidth="1"/>
    <col min="11028" max="11028" width="6.7109375" customWidth="1"/>
    <col min="11029" max="11029" width="6" bestFit="1" customWidth="1"/>
    <col min="11030" max="11030" width="6.7109375" customWidth="1"/>
    <col min="11265" max="11266" width="4.7109375" customWidth="1"/>
    <col min="11267" max="11267" width="5.7109375" customWidth="1"/>
    <col min="11268" max="11268" width="24.42578125" customWidth="1"/>
    <col min="11269" max="11269" width="11.5703125" bestFit="1" customWidth="1"/>
    <col min="11270" max="11270" width="24.7109375" bestFit="1" customWidth="1"/>
    <col min="11271" max="11271" width="4.7109375" customWidth="1"/>
    <col min="11272" max="11273" width="5.7109375" customWidth="1"/>
    <col min="11274" max="11274" width="8.28515625" customWidth="1"/>
    <col min="11275" max="11275" width="6.85546875" bestFit="1" customWidth="1"/>
    <col min="11276" max="11281" width="7.7109375" customWidth="1"/>
    <col min="11283" max="11283" width="6" bestFit="1" customWidth="1"/>
    <col min="11284" max="11284" width="6.7109375" customWidth="1"/>
    <col min="11285" max="11285" width="6" bestFit="1" customWidth="1"/>
    <col min="11286" max="11286" width="6.7109375" customWidth="1"/>
    <col min="11521" max="11522" width="4.7109375" customWidth="1"/>
    <col min="11523" max="11523" width="5.7109375" customWidth="1"/>
    <col min="11524" max="11524" width="24.42578125" customWidth="1"/>
    <col min="11525" max="11525" width="11.5703125" bestFit="1" customWidth="1"/>
    <col min="11526" max="11526" width="24.7109375" bestFit="1" customWidth="1"/>
    <col min="11527" max="11527" width="4.7109375" customWidth="1"/>
    <col min="11528" max="11529" width="5.7109375" customWidth="1"/>
    <col min="11530" max="11530" width="8.28515625" customWidth="1"/>
    <col min="11531" max="11531" width="6.85546875" bestFit="1" customWidth="1"/>
    <col min="11532" max="11537" width="7.7109375" customWidth="1"/>
    <col min="11539" max="11539" width="6" bestFit="1" customWidth="1"/>
    <col min="11540" max="11540" width="6.7109375" customWidth="1"/>
    <col min="11541" max="11541" width="6" bestFit="1" customWidth="1"/>
    <col min="11542" max="11542" width="6.7109375" customWidth="1"/>
    <col min="11777" max="11778" width="4.7109375" customWidth="1"/>
    <col min="11779" max="11779" width="5.7109375" customWidth="1"/>
    <col min="11780" max="11780" width="24.42578125" customWidth="1"/>
    <col min="11781" max="11781" width="11.5703125" bestFit="1" customWidth="1"/>
    <col min="11782" max="11782" width="24.7109375" bestFit="1" customWidth="1"/>
    <col min="11783" max="11783" width="4.7109375" customWidth="1"/>
    <col min="11784" max="11785" width="5.7109375" customWidth="1"/>
    <col min="11786" max="11786" width="8.28515625" customWidth="1"/>
    <col min="11787" max="11787" width="6.85546875" bestFit="1" customWidth="1"/>
    <col min="11788" max="11793" width="7.7109375" customWidth="1"/>
    <col min="11795" max="11795" width="6" bestFit="1" customWidth="1"/>
    <col min="11796" max="11796" width="6.7109375" customWidth="1"/>
    <col min="11797" max="11797" width="6" bestFit="1" customWidth="1"/>
    <col min="11798" max="11798" width="6.7109375" customWidth="1"/>
    <col min="12033" max="12034" width="4.7109375" customWidth="1"/>
    <col min="12035" max="12035" width="5.7109375" customWidth="1"/>
    <col min="12036" max="12036" width="24.42578125" customWidth="1"/>
    <col min="12037" max="12037" width="11.5703125" bestFit="1" customWidth="1"/>
    <col min="12038" max="12038" width="24.7109375" bestFit="1" customWidth="1"/>
    <col min="12039" max="12039" width="4.7109375" customWidth="1"/>
    <col min="12040" max="12041" width="5.7109375" customWidth="1"/>
    <col min="12042" max="12042" width="8.28515625" customWidth="1"/>
    <col min="12043" max="12043" width="6.85546875" bestFit="1" customWidth="1"/>
    <col min="12044" max="12049" width="7.7109375" customWidth="1"/>
    <col min="12051" max="12051" width="6" bestFit="1" customWidth="1"/>
    <col min="12052" max="12052" width="6.7109375" customWidth="1"/>
    <col min="12053" max="12053" width="6" bestFit="1" customWidth="1"/>
    <col min="12054" max="12054" width="6.7109375" customWidth="1"/>
    <col min="12289" max="12290" width="4.7109375" customWidth="1"/>
    <col min="12291" max="12291" width="5.7109375" customWidth="1"/>
    <col min="12292" max="12292" width="24.42578125" customWidth="1"/>
    <col min="12293" max="12293" width="11.5703125" bestFit="1" customWidth="1"/>
    <col min="12294" max="12294" width="24.7109375" bestFit="1" customWidth="1"/>
    <col min="12295" max="12295" width="4.7109375" customWidth="1"/>
    <col min="12296" max="12297" width="5.7109375" customWidth="1"/>
    <col min="12298" max="12298" width="8.28515625" customWidth="1"/>
    <col min="12299" max="12299" width="6.85546875" bestFit="1" customWidth="1"/>
    <col min="12300" max="12305" width="7.7109375" customWidth="1"/>
    <col min="12307" max="12307" width="6" bestFit="1" customWidth="1"/>
    <col min="12308" max="12308" width="6.7109375" customWidth="1"/>
    <col min="12309" max="12309" width="6" bestFit="1" customWidth="1"/>
    <col min="12310" max="12310" width="6.7109375" customWidth="1"/>
    <col min="12545" max="12546" width="4.7109375" customWidth="1"/>
    <col min="12547" max="12547" width="5.7109375" customWidth="1"/>
    <col min="12548" max="12548" width="24.42578125" customWidth="1"/>
    <col min="12549" max="12549" width="11.5703125" bestFit="1" customWidth="1"/>
    <col min="12550" max="12550" width="24.7109375" bestFit="1" customWidth="1"/>
    <col min="12551" max="12551" width="4.7109375" customWidth="1"/>
    <col min="12552" max="12553" width="5.7109375" customWidth="1"/>
    <col min="12554" max="12554" width="8.28515625" customWidth="1"/>
    <col min="12555" max="12555" width="6.85546875" bestFit="1" customWidth="1"/>
    <col min="12556" max="12561" width="7.7109375" customWidth="1"/>
    <col min="12563" max="12563" width="6" bestFit="1" customWidth="1"/>
    <col min="12564" max="12564" width="6.7109375" customWidth="1"/>
    <col min="12565" max="12565" width="6" bestFit="1" customWidth="1"/>
    <col min="12566" max="12566" width="6.7109375" customWidth="1"/>
    <col min="12801" max="12802" width="4.7109375" customWidth="1"/>
    <col min="12803" max="12803" width="5.7109375" customWidth="1"/>
    <col min="12804" max="12804" width="24.42578125" customWidth="1"/>
    <col min="12805" max="12805" width="11.5703125" bestFit="1" customWidth="1"/>
    <col min="12806" max="12806" width="24.7109375" bestFit="1" customWidth="1"/>
    <col min="12807" max="12807" width="4.7109375" customWidth="1"/>
    <col min="12808" max="12809" width="5.7109375" customWidth="1"/>
    <col min="12810" max="12810" width="8.28515625" customWidth="1"/>
    <col min="12811" max="12811" width="6.85546875" bestFit="1" customWidth="1"/>
    <col min="12812" max="12817" width="7.7109375" customWidth="1"/>
    <col min="12819" max="12819" width="6" bestFit="1" customWidth="1"/>
    <col min="12820" max="12820" width="6.7109375" customWidth="1"/>
    <col min="12821" max="12821" width="6" bestFit="1" customWidth="1"/>
    <col min="12822" max="12822" width="6.7109375" customWidth="1"/>
    <col min="13057" max="13058" width="4.7109375" customWidth="1"/>
    <col min="13059" max="13059" width="5.7109375" customWidth="1"/>
    <col min="13060" max="13060" width="24.42578125" customWidth="1"/>
    <col min="13061" max="13061" width="11.5703125" bestFit="1" customWidth="1"/>
    <col min="13062" max="13062" width="24.7109375" bestFit="1" customWidth="1"/>
    <col min="13063" max="13063" width="4.7109375" customWidth="1"/>
    <col min="13064" max="13065" width="5.7109375" customWidth="1"/>
    <col min="13066" max="13066" width="8.28515625" customWidth="1"/>
    <col min="13067" max="13067" width="6.85546875" bestFit="1" customWidth="1"/>
    <col min="13068" max="13073" width="7.7109375" customWidth="1"/>
    <col min="13075" max="13075" width="6" bestFit="1" customWidth="1"/>
    <col min="13076" max="13076" width="6.7109375" customWidth="1"/>
    <col min="13077" max="13077" width="6" bestFit="1" customWidth="1"/>
    <col min="13078" max="13078" width="6.7109375" customWidth="1"/>
    <col min="13313" max="13314" width="4.7109375" customWidth="1"/>
    <col min="13315" max="13315" width="5.7109375" customWidth="1"/>
    <col min="13316" max="13316" width="24.42578125" customWidth="1"/>
    <col min="13317" max="13317" width="11.5703125" bestFit="1" customWidth="1"/>
    <col min="13318" max="13318" width="24.7109375" bestFit="1" customWidth="1"/>
    <col min="13319" max="13319" width="4.7109375" customWidth="1"/>
    <col min="13320" max="13321" width="5.7109375" customWidth="1"/>
    <col min="13322" max="13322" width="8.28515625" customWidth="1"/>
    <col min="13323" max="13323" width="6.85546875" bestFit="1" customWidth="1"/>
    <col min="13324" max="13329" width="7.7109375" customWidth="1"/>
    <col min="13331" max="13331" width="6" bestFit="1" customWidth="1"/>
    <col min="13332" max="13332" width="6.7109375" customWidth="1"/>
    <col min="13333" max="13333" width="6" bestFit="1" customWidth="1"/>
    <col min="13334" max="13334" width="6.7109375" customWidth="1"/>
    <col min="13569" max="13570" width="4.7109375" customWidth="1"/>
    <col min="13571" max="13571" width="5.7109375" customWidth="1"/>
    <col min="13572" max="13572" width="24.42578125" customWidth="1"/>
    <col min="13573" max="13573" width="11.5703125" bestFit="1" customWidth="1"/>
    <col min="13574" max="13574" width="24.7109375" bestFit="1" customWidth="1"/>
    <col min="13575" max="13575" width="4.7109375" customWidth="1"/>
    <col min="13576" max="13577" width="5.7109375" customWidth="1"/>
    <col min="13578" max="13578" width="8.28515625" customWidth="1"/>
    <col min="13579" max="13579" width="6.85546875" bestFit="1" customWidth="1"/>
    <col min="13580" max="13585" width="7.7109375" customWidth="1"/>
    <col min="13587" max="13587" width="6" bestFit="1" customWidth="1"/>
    <col min="13588" max="13588" width="6.7109375" customWidth="1"/>
    <col min="13589" max="13589" width="6" bestFit="1" customWidth="1"/>
    <col min="13590" max="13590" width="6.7109375" customWidth="1"/>
    <col min="13825" max="13826" width="4.7109375" customWidth="1"/>
    <col min="13827" max="13827" width="5.7109375" customWidth="1"/>
    <col min="13828" max="13828" width="24.42578125" customWidth="1"/>
    <col min="13829" max="13829" width="11.5703125" bestFit="1" customWidth="1"/>
    <col min="13830" max="13830" width="24.7109375" bestFit="1" customWidth="1"/>
    <col min="13831" max="13831" width="4.7109375" customWidth="1"/>
    <col min="13832" max="13833" width="5.7109375" customWidth="1"/>
    <col min="13834" max="13834" width="8.28515625" customWidth="1"/>
    <col min="13835" max="13835" width="6.85546875" bestFit="1" customWidth="1"/>
    <col min="13836" max="13841" width="7.7109375" customWidth="1"/>
    <col min="13843" max="13843" width="6" bestFit="1" customWidth="1"/>
    <col min="13844" max="13844" width="6.7109375" customWidth="1"/>
    <col min="13845" max="13845" width="6" bestFit="1" customWidth="1"/>
    <col min="13846" max="13846" width="6.7109375" customWidth="1"/>
    <col min="14081" max="14082" width="4.7109375" customWidth="1"/>
    <col min="14083" max="14083" width="5.7109375" customWidth="1"/>
    <col min="14084" max="14084" width="24.42578125" customWidth="1"/>
    <col min="14085" max="14085" width="11.5703125" bestFit="1" customWidth="1"/>
    <col min="14086" max="14086" width="24.7109375" bestFit="1" customWidth="1"/>
    <col min="14087" max="14087" width="4.7109375" customWidth="1"/>
    <col min="14088" max="14089" width="5.7109375" customWidth="1"/>
    <col min="14090" max="14090" width="8.28515625" customWidth="1"/>
    <col min="14091" max="14091" width="6.85546875" bestFit="1" customWidth="1"/>
    <col min="14092" max="14097" width="7.7109375" customWidth="1"/>
    <col min="14099" max="14099" width="6" bestFit="1" customWidth="1"/>
    <col min="14100" max="14100" width="6.7109375" customWidth="1"/>
    <col min="14101" max="14101" width="6" bestFit="1" customWidth="1"/>
    <col min="14102" max="14102" width="6.7109375" customWidth="1"/>
    <col min="14337" max="14338" width="4.7109375" customWidth="1"/>
    <col min="14339" max="14339" width="5.7109375" customWidth="1"/>
    <col min="14340" max="14340" width="24.42578125" customWidth="1"/>
    <col min="14341" max="14341" width="11.5703125" bestFit="1" customWidth="1"/>
    <col min="14342" max="14342" width="24.7109375" bestFit="1" customWidth="1"/>
    <col min="14343" max="14343" width="4.7109375" customWidth="1"/>
    <col min="14344" max="14345" width="5.7109375" customWidth="1"/>
    <col min="14346" max="14346" width="8.28515625" customWidth="1"/>
    <col min="14347" max="14347" width="6.85546875" bestFit="1" customWidth="1"/>
    <col min="14348" max="14353" width="7.7109375" customWidth="1"/>
    <col min="14355" max="14355" width="6" bestFit="1" customWidth="1"/>
    <col min="14356" max="14356" width="6.7109375" customWidth="1"/>
    <col min="14357" max="14357" width="6" bestFit="1" customWidth="1"/>
    <col min="14358" max="14358" width="6.7109375" customWidth="1"/>
    <col min="14593" max="14594" width="4.7109375" customWidth="1"/>
    <col min="14595" max="14595" width="5.7109375" customWidth="1"/>
    <col min="14596" max="14596" width="24.42578125" customWidth="1"/>
    <col min="14597" max="14597" width="11.5703125" bestFit="1" customWidth="1"/>
    <col min="14598" max="14598" width="24.7109375" bestFit="1" customWidth="1"/>
    <col min="14599" max="14599" width="4.7109375" customWidth="1"/>
    <col min="14600" max="14601" width="5.7109375" customWidth="1"/>
    <col min="14602" max="14602" width="8.28515625" customWidth="1"/>
    <col min="14603" max="14603" width="6.85546875" bestFit="1" customWidth="1"/>
    <col min="14604" max="14609" width="7.7109375" customWidth="1"/>
    <col min="14611" max="14611" width="6" bestFit="1" customWidth="1"/>
    <col min="14612" max="14612" width="6.7109375" customWidth="1"/>
    <col min="14613" max="14613" width="6" bestFit="1" customWidth="1"/>
    <col min="14614" max="14614" width="6.7109375" customWidth="1"/>
    <col min="14849" max="14850" width="4.7109375" customWidth="1"/>
    <col min="14851" max="14851" width="5.7109375" customWidth="1"/>
    <col min="14852" max="14852" width="24.42578125" customWidth="1"/>
    <col min="14853" max="14853" width="11.5703125" bestFit="1" customWidth="1"/>
    <col min="14854" max="14854" width="24.7109375" bestFit="1" customWidth="1"/>
    <col min="14855" max="14855" width="4.7109375" customWidth="1"/>
    <col min="14856" max="14857" width="5.7109375" customWidth="1"/>
    <col min="14858" max="14858" width="8.28515625" customWidth="1"/>
    <col min="14859" max="14859" width="6.85546875" bestFit="1" customWidth="1"/>
    <col min="14860" max="14865" width="7.7109375" customWidth="1"/>
    <col min="14867" max="14867" width="6" bestFit="1" customWidth="1"/>
    <col min="14868" max="14868" width="6.7109375" customWidth="1"/>
    <col min="14869" max="14869" width="6" bestFit="1" customWidth="1"/>
    <col min="14870" max="14870" width="6.7109375" customWidth="1"/>
    <col min="15105" max="15106" width="4.7109375" customWidth="1"/>
    <col min="15107" max="15107" width="5.7109375" customWidth="1"/>
    <col min="15108" max="15108" width="24.42578125" customWidth="1"/>
    <col min="15109" max="15109" width="11.5703125" bestFit="1" customWidth="1"/>
    <col min="15110" max="15110" width="24.7109375" bestFit="1" customWidth="1"/>
    <col min="15111" max="15111" width="4.7109375" customWidth="1"/>
    <col min="15112" max="15113" width="5.7109375" customWidth="1"/>
    <col min="15114" max="15114" width="8.28515625" customWidth="1"/>
    <col min="15115" max="15115" width="6.85546875" bestFit="1" customWidth="1"/>
    <col min="15116" max="15121" width="7.7109375" customWidth="1"/>
    <col min="15123" max="15123" width="6" bestFit="1" customWidth="1"/>
    <col min="15124" max="15124" width="6.7109375" customWidth="1"/>
    <col min="15125" max="15125" width="6" bestFit="1" customWidth="1"/>
    <col min="15126" max="15126" width="6.7109375" customWidth="1"/>
    <col min="15361" max="15362" width="4.7109375" customWidth="1"/>
    <col min="15363" max="15363" width="5.7109375" customWidth="1"/>
    <col min="15364" max="15364" width="24.42578125" customWidth="1"/>
    <col min="15365" max="15365" width="11.5703125" bestFit="1" customWidth="1"/>
    <col min="15366" max="15366" width="24.7109375" bestFit="1" customWidth="1"/>
    <col min="15367" max="15367" width="4.7109375" customWidth="1"/>
    <col min="15368" max="15369" width="5.7109375" customWidth="1"/>
    <col min="15370" max="15370" width="8.28515625" customWidth="1"/>
    <col min="15371" max="15371" width="6.85546875" bestFit="1" customWidth="1"/>
    <col min="15372" max="15377" width="7.7109375" customWidth="1"/>
    <col min="15379" max="15379" width="6" bestFit="1" customWidth="1"/>
    <col min="15380" max="15380" width="6.7109375" customWidth="1"/>
    <col min="15381" max="15381" width="6" bestFit="1" customWidth="1"/>
    <col min="15382" max="15382" width="6.7109375" customWidth="1"/>
    <col min="15617" max="15618" width="4.7109375" customWidth="1"/>
    <col min="15619" max="15619" width="5.7109375" customWidth="1"/>
    <col min="15620" max="15620" width="24.42578125" customWidth="1"/>
    <col min="15621" max="15621" width="11.5703125" bestFit="1" customWidth="1"/>
    <col min="15622" max="15622" width="24.7109375" bestFit="1" customWidth="1"/>
    <col min="15623" max="15623" width="4.7109375" customWidth="1"/>
    <col min="15624" max="15625" width="5.7109375" customWidth="1"/>
    <col min="15626" max="15626" width="8.28515625" customWidth="1"/>
    <col min="15627" max="15627" width="6.85546875" bestFit="1" customWidth="1"/>
    <col min="15628" max="15633" width="7.7109375" customWidth="1"/>
    <col min="15635" max="15635" width="6" bestFit="1" customWidth="1"/>
    <col min="15636" max="15636" width="6.7109375" customWidth="1"/>
    <col min="15637" max="15637" width="6" bestFit="1" customWidth="1"/>
    <col min="15638" max="15638" width="6.7109375" customWidth="1"/>
    <col min="15873" max="15874" width="4.7109375" customWidth="1"/>
    <col min="15875" max="15875" width="5.7109375" customWidth="1"/>
    <col min="15876" max="15876" width="24.42578125" customWidth="1"/>
    <col min="15877" max="15877" width="11.5703125" bestFit="1" customWidth="1"/>
    <col min="15878" max="15878" width="24.7109375" bestFit="1" customWidth="1"/>
    <col min="15879" max="15879" width="4.7109375" customWidth="1"/>
    <col min="15880" max="15881" width="5.7109375" customWidth="1"/>
    <col min="15882" max="15882" width="8.28515625" customWidth="1"/>
    <col min="15883" max="15883" width="6.85546875" bestFit="1" customWidth="1"/>
    <col min="15884" max="15889" width="7.7109375" customWidth="1"/>
    <col min="15891" max="15891" width="6" bestFit="1" customWidth="1"/>
    <col min="15892" max="15892" width="6.7109375" customWidth="1"/>
    <col min="15893" max="15893" width="6" bestFit="1" customWidth="1"/>
    <col min="15894" max="15894" width="6.7109375" customWidth="1"/>
    <col min="16129" max="16130" width="4.7109375" customWidth="1"/>
    <col min="16131" max="16131" width="5.7109375" customWidth="1"/>
    <col min="16132" max="16132" width="24.42578125" customWidth="1"/>
    <col min="16133" max="16133" width="11.5703125" bestFit="1" customWidth="1"/>
    <col min="16134" max="16134" width="24.7109375" bestFit="1" customWidth="1"/>
    <col min="16135" max="16135" width="4.7109375" customWidth="1"/>
    <col min="16136" max="16137" width="5.7109375" customWidth="1"/>
    <col min="16138" max="16138" width="8.28515625" customWidth="1"/>
    <col min="16139" max="16139" width="6.85546875" bestFit="1" customWidth="1"/>
    <col min="16140" max="16145" width="7.7109375" customWidth="1"/>
    <col min="16147" max="16147" width="6" bestFit="1" customWidth="1"/>
    <col min="16148" max="16148" width="6.7109375" customWidth="1"/>
    <col min="16149" max="16149" width="6" bestFit="1" customWidth="1"/>
    <col min="16150" max="16150" width="6.7109375" customWidth="1"/>
  </cols>
  <sheetData>
    <row r="1" spans="1:22" x14ac:dyDescent="0.2">
      <c r="A1" s="1" t="s">
        <v>19</v>
      </c>
      <c r="B1" s="2"/>
      <c r="C1" s="3"/>
      <c r="D1" s="4" t="str">
        <f>'vrhačský pětiboj'!D1</f>
        <v>vrhačský pětiboj</v>
      </c>
      <c r="E1" s="4"/>
      <c r="F1" s="4"/>
      <c r="G1" s="5"/>
      <c r="H1" s="2" t="s">
        <v>23</v>
      </c>
      <c r="I1" s="6"/>
      <c r="J1" s="6"/>
      <c r="K1" s="7"/>
      <c r="L1" s="30"/>
      <c r="M1" s="30"/>
      <c r="N1" s="30"/>
      <c r="O1" s="30"/>
      <c r="P1" s="30"/>
      <c r="Q1" s="30"/>
      <c r="S1" s="99" t="s">
        <v>24</v>
      </c>
      <c r="T1" s="100" t="s">
        <v>0</v>
      </c>
      <c r="U1" s="99" t="s">
        <v>24</v>
      </c>
      <c r="V1" s="100" t="s">
        <v>0</v>
      </c>
    </row>
    <row r="2" spans="1:22" x14ac:dyDescent="0.2">
      <c r="A2" s="8" t="s">
        <v>17</v>
      </c>
      <c r="B2" s="9"/>
      <c r="C2" s="50"/>
      <c r="D2" s="10" t="str">
        <f>'vrhačský pětiboj'!D2</f>
        <v>Klatovy</v>
      </c>
      <c r="E2" s="51">
        <f>'vrhačský pětiboj'!E2</f>
        <v>45213</v>
      </c>
      <c r="G2" s="11"/>
      <c r="H2" s="9" t="s">
        <v>1</v>
      </c>
      <c r="K2" s="12"/>
      <c r="L2" s="30"/>
      <c r="M2" s="30"/>
      <c r="N2" s="30"/>
      <c r="O2" s="30"/>
      <c r="P2" s="30"/>
      <c r="Q2" s="30"/>
      <c r="S2" s="108">
        <v>35</v>
      </c>
      <c r="T2" s="101">
        <v>1.0462</v>
      </c>
      <c r="U2" s="108">
        <v>35</v>
      </c>
      <c r="V2" s="101">
        <v>1.0367999999999999</v>
      </c>
    </row>
    <row r="3" spans="1:22" x14ac:dyDescent="0.2">
      <c r="A3" s="13" t="s">
        <v>18</v>
      </c>
      <c r="B3" s="14"/>
      <c r="C3" s="15"/>
      <c r="D3" s="16" t="str">
        <f>'vrhačský pětiboj'!D3</f>
        <v>Klatovy</v>
      </c>
      <c r="E3" s="16"/>
      <c r="F3" s="16"/>
      <c r="G3" s="17"/>
      <c r="H3" s="14"/>
      <c r="I3" s="18"/>
      <c r="J3" s="18"/>
      <c r="K3" s="19"/>
      <c r="L3" s="30"/>
      <c r="M3" s="30"/>
      <c r="N3" s="30"/>
      <c r="O3" s="30"/>
      <c r="P3" s="30"/>
      <c r="Q3" s="30"/>
      <c r="S3" s="109">
        <v>36</v>
      </c>
      <c r="T3" s="103">
        <v>1.0589</v>
      </c>
      <c r="U3" s="109">
        <v>36</v>
      </c>
      <c r="V3" s="103">
        <v>1.052</v>
      </c>
    </row>
    <row r="4" spans="1:22" ht="18" x14ac:dyDescent="0.2">
      <c r="A4" s="149" t="s">
        <v>25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20"/>
      <c r="M4" s="20"/>
      <c r="N4" s="20"/>
      <c r="O4" s="20"/>
      <c r="P4" s="20"/>
      <c r="Q4" s="20"/>
      <c r="R4" s="21"/>
      <c r="S4" s="109">
        <v>37</v>
      </c>
      <c r="T4" s="103">
        <v>1.0718000000000001</v>
      </c>
      <c r="U4" s="109">
        <v>37</v>
      </c>
      <c r="V4" s="103">
        <v>1.0674999999999999</v>
      </c>
    </row>
    <row r="5" spans="1:22" x14ac:dyDescent="0.2">
      <c r="A5" s="22" t="s">
        <v>2</v>
      </c>
      <c r="B5" s="22" t="s">
        <v>15</v>
      </c>
      <c r="C5" s="23" t="s">
        <v>14</v>
      </c>
      <c r="D5" s="24" t="s">
        <v>3</v>
      </c>
      <c r="E5" s="24" t="s">
        <v>4</v>
      </c>
      <c r="F5" s="24" t="s">
        <v>5</v>
      </c>
      <c r="G5" s="24" t="s">
        <v>6</v>
      </c>
      <c r="H5" s="24" t="s">
        <v>7</v>
      </c>
      <c r="I5" s="24" t="s">
        <v>13</v>
      </c>
      <c r="J5" s="106" t="s">
        <v>8</v>
      </c>
      <c r="K5" s="39" t="s">
        <v>26</v>
      </c>
      <c r="L5" s="123" t="s">
        <v>12</v>
      </c>
      <c r="M5" s="123" t="s">
        <v>11</v>
      </c>
      <c r="N5" s="123" t="s">
        <v>10</v>
      </c>
      <c r="O5" s="25" t="s">
        <v>27</v>
      </c>
      <c r="P5" s="25" t="s">
        <v>28</v>
      </c>
      <c r="Q5" s="25" t="s">
        <v>29</v>
      </c>
      <c r="R5" s="27" t="s">
        <v>9</v>
      </c>
      <c r="S5" s="109">
        <v>38</v>
      </c>
      <c r="T5" s="103">
        <v>1.0851</v>
      </c>
      <c r="U5" s="109">
        <v>38</v>
      </c>
      <c r="V5" s="103">
        <v>1.0834999999999999</v>
      </c>
    </row>
    <row r="6" spans="1:22" x14ac:dyDescent="0.2">
      <c r="A6" s="22" t="str">
        <f>IF('vrhačský pětiboj'!A6="","",'vrhačský pětiboj'!A6)</f>
        <v/>
      </c>
      <c r="B6" s="113" t="str">
        <f>IF('vrhačský pětiboj'!B6="","",'vrhačský pětiboj'!B6)</f>
        <v>M60+</v>
      </c>
      <c r="C6" s="62" t="str">
        <f>IF('vrhačský pětiboj'!C6="","",'vrhačský pětiboj'!C6)</f>
        <v/>
      </c>
      <c r="D6" s="98" t="str">
        <f>IF('vrhačský pětiboj'!D6="","",'vrhačský pětiboj'!D6)</f>
        <v>Sosna Václav</v>
      </c>
      <c r="E6" s="105">
        <f>IF('vrhačský pětiboj'!E6="","",'vrhačský pětiboj'!E6)</f>
        <v>17585</v>
      </c>
      <c r="F6" s="98" t="str">
        <f>IF('vrhačský pětiboj'!F6="","",'vrhačský pětiboj'!F6)</f>
        <v>TJ Písek</v>
      </c>
      <c r="G6" s="62">
        <f>IF('vrhačský pětiboj'!G6="","",'vrhačský pětiboj'!G6)</f>
        <v>75</v>
      </c>
      <c r="H6" s="69">
        <f>IF(MAX(L6,M6,N6)=0,"",MAX(L6,M6,N6))</f>
        <v>10.96</v>
      </c>
      <c r="I6" s="69">
        <f>IF(H6="","",FLOOR(H6*(VLOOKUP(G6,$S$2:$T$67,2,0)),0.01))</f>
        <v>15.76</v>
      </c>
      <c r="J6" s="112">
        <f>IF(I6="","",IF(I6&lt;1.5,0,FLOOR((51.39*(I6-1.5)^1.05),1)))</f>
        <v>836</v>
      </c>
      <c r="K6" s="41" t="str">
        <f>IF(G6="","",IF(G6&lt;50,"7,26kg",IF(G6&lt;60,"6kg",IF(G6&lt;70,"5kg",IF(G6&lt;80,"4kg","3kg")))))</f>
        <v>4kg</v>
      </c>
      <c r="L6" s="127">
        <v>10.96</v>
      </c>
      <c r="M6" s="128">
        <v>10.3</v>
      </c>
      <c r="N6" s="128">
        <v>10.87</v>
      </c>
      <c r="O6" s="40"/>
      <c r="P6" s="40"/>
      <c r="Q6" s="40"/>
      <c r="R6" s="26">
        <f>IF(H6="","",E$2)</f>
        <v>45213</v>
      </c>
      <c r="S6" s="109">
        <v>39</v>
      </c>
      <c r="T6" s="103">
        <v>1.0986</v>
      </c>
      <c r="U6" s="109">
        <v>39</v>
      </c>
      <c r="V6" s="103">
        <v>1.0998000000000001</v>
      </c>
    </row>
    <row r="7" spans="1:22" x14ac:dyDescent="0.2">
      <c r="A7" s="22" t="str">
        <f>IF('vrhačský pětiboj'!A7="","",'vrhačský pětiboj'!A7)</f>
        <v/>
      </c>
      <c r="B7" s="113" t="str">
        <f>IF('vrhačský pětiboj'!B7="","",'vrhačský pětiboj'!B7)</f>
        <v>M60+</v>
      </c>
      <c r="C7" s="62" t="str">
        <f>IF('vrhačský pětiboj'!C7="","",'vrhačský pětiboj'!C7)</f>
        <v/>
      </c>
      <c r="D7" s="98" t="str">
        <f>IF('vrhačský pětiboj'!D7="","",'vrhačský pětiboj'!D7)</f>
        <v>Boldan Arnošt</v>
      </c>
      <c r="E7" s="105">
        <f>IF('vrhačský pětiboj'!E7="","",'vrhačský pětiboj'!E7)</f>
        <v>12621</v>
      </c>
      <c r="F7" s="98" t="str">
        <f>IF('vrhačský pětiboj'!F7="","",'vrhačský pětiboj'!F7)</f>
        <v>Atletika Klatovy</v>
      </c>
      <c r="G7" s="62">
        <f>IF('vrhačský pětiboj'!G7="","",'vrhačský pětiboj'!G7)</f>
        <v>89</v>
      </c>
      <c r="H7" s="69">
        <f t="shared" ref="H7:H60" si="0">IF(MAX(L7,M7,N7)=0,"",MAX(L7,M7,N7))</f>
        <v>3.47</v>
      </c>
      <c r="I7" s="69">
        <f t="shared" ref="I7:I60" si="1">IF(H7="","",FLOOR(H7*(VLOOKUP(G7,$S$2:$T$67,2,0)),0.01))</f>
        <v>6.05</v>
      </c>
      <c r="J7" s="112">
        <f t="shared" ref="J7:J60" si="2">IF(I7="","",IF(I7&lt;1.5,0,FLOOR((51.39*(I7-1.5)^1.05),1)))</f>
        <v>252</v>
      </c>
      <c r="K7" s="41" t="str">
        <f t="shared" ref="K7:K60" si="3">IF(G7="","",IF(G7&lt;50,"7,26kg",IF(G7&lt;60,"6kg",IF(G7&lt;70,"5kg",IF(G7&lt;80,"4kg","3kg")))))</f>
        <v>3kg</v>
      </c>
      <c r="L7" s="127" t="s">
        <v>73</v>
      </c>
      <c r="M7" s="128">
        <v>3.47</v>
      </c>
      <c r="N7" s="128">
        <v>3.27</v>
      </c>
      <c r="O7" s="40"/>
      <c r="P7" s="40"/>
      <c r="Q7" s="40"/>
      <c r="R7" s="26">
        <f t="shared" ref="R7:R60" si="4">IF(H7="","",E$2)</f>
        <v>45213</v>
      </c>
      <c r="S7" s="108">
        <v>40</v>
      </c>
      <c r="T7" s="101">
        <v>1.1125</v>
      </c>
      <c r="U7" s="108">
        <v>40</v>
      </c>
      <c r="V7" s="101">
        <v>1.1164000000000001</v>
      </c>
    </row>
    <row r="8" spans="1:22" x14ac:dyDescent="0.2">
      <c r="A8" s="22" t="str">
        <f>IF('vrhačský pětiboj'!A8="","",'vrhačský pětiboj'!A8)</f>
        <v/>
      </c>
      <c r="B8" s="113" t="str">
        <f>IF('vrhačský pětiboj'!B8="","",'vrhačský pětiboj'!B8)</f>
        <v>M60+</v>
      </c>
      <c r="C8" s="62" t="str">
        <f>IF('vrhačský pětiboj'!C8="","",'vrhačský pětiboj'!C8)</f>
        <v/>
      </c>
      <c r="D8" s="98" t="str">
        <f>IF('vrhačský pětiboj'!D8="","",'vrhačský pětiboj'!D8)</f>
        <v>Hovorka Bohumil</v>
      </c>
      <c r="E8" s="105">
        <f>IF('vrhačský pětiboj'!E8="","",'vrhačský pětiboj'!E8)</f>
        <v>19238</v>
      </c>
      <c r="F8" s="98" t="str">
        <f>IF('vrhačský pětiboj'!F8="","",'vrhačský pětiboj'!F8)</f>
        <v>FK Drevníky</v>
      </c>
      <c r="G8" s="62">
        <f>IF('vrhačský pětiboj'!G8="","",'vrhačský pětiboj'!G8)</f>
        <v>71</v>
      </c>
      <c r="H8" s="69">
        <f t="shared" si="0"/>
        <v>9.15</v>
      </c>
      <c r="I8" s="69">
        <f t="shared" si="1"/>
        <v>12.15</v>
      </c>
      <c r="J8" s="112">
        <f t="shared" si="2"/>
        <v>616</v>
      </c>
      <c r="K8" s="41" t="str">
        <f t="shared" si="3"/>
        <v>4kg</v>
      </c>
      <c r="L8" s="127">
        <v>9.15</v>
      </c>
      <c r="M8" s="128">
        <v>9.1</v>
      </c>
      <c r="N8" s="128">
        <v>9</v>
      </c>
      <c r="O8" s="40"/>
      <c r="P8" s="40"/>
      <c r="Q8" s="40"/>
      <c r="R8" s="26">
        <f t="shared" si="4"/>
        <v>45213</v>
      </c>
      <c r="S8" s="109">
        <v>41</v>
      </c>
      <c r="T8" s="103">
        <v>1.1266</v>
      </c>
      <c r="U8" s="109">
        <v>41</v>
      </c>
      <c r="V8" s="103">
        <v>1.1335</v>
      </c>
    </row>
    <row r="9" spans="1:22" x14ac:dyDescent="0.2">
      <c r="A9" s="22" t="str">
        <f>IF('vrhačský pětiboj'!A9="","",'vrhačský pětiboj'!A9)</f>
        <v/>
      </c>
      <c r="B9" s="113" t="str">
        <f>IF('vrhačský pětiboj'!B9="","",'vrhačský pětiboj'!B9)</f>
        <v>M60+</v>
      </c>
      <c r="C9" s="62" t="str">
        <f>IF('vrhačský pětiboj'!C9="","",'vrhačský pětiboj'!C9)</f>
        <v/>
      </c>
      <c r="D9" s="98" t="str">
        <f>IF('vrhačský pětiboj'!D9="","",'vrhačský pětiboj'!D9)</f>
        <v>Klečka Jiří</v>
      </c>
      <c r="E9" s="105">
        <f>IF('vrhačský pětiboj'!E9="","",'vrhačský pětiboj'!E9)</f>
        <v>20562</v>
      </c>
      <c r="F9" s="98" t="str">
        <f>IF('vrhačský pětiboj'!F9="","",'vrhačský pětiboj'!F9)</f>
        <v>Atletika Klatovy</v>
      </c>
      <c r="G9" s="62">
        <f>IF('vrhačský pětiboj'!G9="","",'vrhačský pětiboj'!G9)</f>
        <v>67</v>
      </c>
      <c r="H9" s="69">
        <f t="shared" si="0"/>
        <v>8.32</v>
      </c>
      <c r="I9" s="69">
        <f t="shared" si="1"/>
        <v>11.47</v>
      </c>
      <c r="J9" s="112">
        <f t="shared" si="2"/>
        <v>574</v>
      </c>
      <c r="K9" s="41" t="str">
        <f t="shared" si="3"/>
        <v>5kg</v>
      </c>
      <c r="L9" s="127">
        <v>8.16</v>
      </c>
      <c r="M9" s="128">
        <v>8.11</v>
      </c>
      <c r="N9" s="128">
        <v>8.32</v>
      </c>
      <c r="O9" s="40"/>
      <c r="P9" s="40"/>
      <c r="Q9" s="40"/>
      <c r="R9" s="26">
        <f t="shared" si="4"/>
        <v>45213</v>
      </c>
      <c r="S9" s="109">
        <v>42</v>
      </c>
      <c r="T9" s="103">
        <v>1.1411</v>
      </c>
      <c r="U9" s="109">
        <v>42</v>
      </c>
      <c r="V9" s="103">
        <v>1.151</v>
      </c>
    </row>
    <row r="10" spans="1:22" x14ac:dyDescent="0.2">
      <c r="A10" s="22" t="str">
        <f>IF('vrhačský pětiboj'!A10="","",'vrhačský pětiboj'!A10)</f>
        <v/>
      </c>
      <c r="B10" s="113" t="str">
        <f>IF('vrhačský pětiboj'!B10="","",'vrhačský pětiboj'!B10)</f>
        <v>M60+</v>
      </c>
      <c r="C10" s="62" t="str">
        <f>IF('vrhačský pětiboj'!C10="","",'vrhačský pětiboj'!C10)</f>
        <v/>
      </c>
      <c r="D10" s="98" t="str">
        <f>IF('vrhačský pětiboj'!D10="","",'vrhačský pětiboj'!D10)</f>
        <v>Potužák Jaromír</v>
      </c>
      <c r="E10" s="105">
        <f>IF('vrhačský pětiboj'!E10="","",'vrhačský pětiboj'!E10)</f>
        <v>20623</v>
      </c>
      <c r="F10" s="98" t="str">
        <f>IF('vrhačský pětiboj'!F10="","",'vrhačský pětiboj'!F10)</f>
        <v>TJ Sušice</v>
      </c>
      <c r="G10" s="62">
        <f>IF('vrhačský pětiboj'!G10="","",'vrhačský pětiboj'!G10)</f>
        <v>67</v>
      </c>
      <c r="H10" s="69">
        <f t="shared" si="0"/>
        <v>7.19</v>
      </c>
      <c r="I10" s="69">
        <f t="shared" si="1"/>
        <v>9.91</v>
      </c>
      <c r="J10" s="112">
        <f t="shared" si="2"/>
        <v>480</v>
      </c>
      <c r="K10" s="41" t="str">
        <f t="shared" si="3"/>
        <v>5kg</v>
      </c>
      <c r="L10" s="127">
        <v>6.89</v>
      </c>
      <c r="M10" s="128">
        <v>6.94</v>
      </c>
      <c r="N10" s="128">
        <v>7.19</v>
      </c>
      <c r="O10" s="40"/>
      <c r="P10" s="40"/>
      <c r="Q10" s="40"/>
      <c r="R10" s="26">
        <f t="shared" si="4"/>
        <v>45213</v>
      </c>
      <c r="S10" s="109">
        <v>43</v>
      </c>
      <c r="T10" s="103">
        <v>1.1558999999999999</v>
      </c>
      <c r="U10" s="109">
        <v>43</v>
      </c>
      <c r="V10" s="103">
        <v>1.1689000000000001</v>
      </c>
    </row>
    <row r="11" spans="1:22" x14ac:dyDescent="0.2">
      <c r="A11" s="22" t="str">
        <f>IF('vrhačský pětiboj'!A11="","",'vrhačský pětiboj'!A11)</f>
        <v/>
      </c>
      <c r="B11" s="113" t="str">
        <f>IF('vrhačský pětiboj'!B11="","",'vrhačský pětiboj'!B11)</f>
        <v>M60+</v>
      </c>
      <c r="C11" s="62" t="str">
        <f>IF('vrhačský pětiboj'!C11="","",'vrhačský pětiboj'!C11)</f>
        <v/>
      </c>
      <c r="D11" s="98" t="str">
        <f>IF('vrhačský pětiboj'!D11="","",'vrhačský pětiboj'!D11)</f>
        <v>Růženecký Petr</v>
      </c>
      <c r="E11" s="105">
        <f>IF('vrhačský pětiboj'!E11="","",'vrhačský pětiboj'!E11)</f>
        <v>21430</v>
      </c>
      <c r="F11" s="98" t="str">
        <f>IF('vrhačský pětiboj'!F11="","",'vrhačský pětiboj'!F11)</f>
        <v>ASK Dipoli</v>
      </c>
      <c r="G11" s="62">
        <f>IF('vrhačský pětiboj'!G11="","",'vrhačský pětiboj'!G11)</f>
        <v>65</v>
      </c>
      <c r="H11" s="69">
        <f t="shared" si="0"/>
        <v>8.8000000000000007</v>
      </c>
      <c r="I11" s="69">
        <f t="shared" si="1"/>
        <v>11.71</v>
      </c>
      <c r="J11" s="112">
        <f t="shared" si="2"/>
        <v>589</v>
      </c>
      <c r="K11" s="41" t="str">
        <f t="shared" si="3"/>
        <v>5kg</v>
      </c>
      <c r="L11" s="127">
        <v>8.18</v>
      </c>
      <c r="M11" s="128">
        <v>8.75</v>
      </c>
      <c r="N11" s="128">
        <v>8.8000000000000007</v>
      </c>
      <c r="O11" s="40"/>
      <c r="P11" s="40"/>
      <c r="Q11" s="40"/>
      <c r="R11" s="26">
        <f t="shared" si="4"/>
        <v>45213</v>
      </c>
      <c r="S11" s="109">
        <v>44</v>
      </c>
      <c r="T11" s="103">
        <v>1.1711</v>
      </c>
      <c r="U11" s="109">
        <v>44</v>
      </c>
      <c r="V11" s="103">
        <v>1.1873</v>
      </c>
    </row>
    <row r="12" spans="1:22" x14ac:dyDescent="0.2">
      <c r="A12" s="22" t="str">
        <f>IF('vrhačský pětiboj'!A12="","",'vrhačský pětiboj'!A12)</f>
        <v/>
      </c>
      <c r="B12" s="113" t="str">
        <f>IF('vrhačský pětiboj'!B12="","",'vrhačský pětiboj'!B12)</f>
        <v>M35-59</v>
      </c>
      <c r="C12" s="62" t="str">
        <f>IF('vrhačský pětiboj'!C12="","",'vrhačský pětiboj'!C12)</f>
        <v/>
      </c>
      <c r="D12" s="98" t="str">
        <f>IF('vrhačský pětiboj'!D12="","",'vrhačský pětiboj'!D12)</f>
        <v>Pour Miroslav</v>
      </c>
      <c r="E12" s="105">
        <f>IF('vrhačský pětiboj'!E12="","",'vrhačský pětiboj'!E12)</f>
        <v>27084</v>
      </c>
      <c r="F12" s="98" t="str">
        <f>IF('vrhačský pětiboj'!F12="","",'vrhačský pětiboj'!F12)</f>
        <v>Atletika Klatovy</v>
      </c>
      <c r="G12" s="62">
        <f>IF('vrhačský pětiboj'!G12="","",'vrhačský pětiboj'!G12)</f>
        <v>49</v>
      </c>
      <c r="H12" s="69">
        <f t="shared" si="0"/>
        <v>8.5399999999999991</v>
      </c>
      <c r="I12" s="69">
        <f t="shared" si="1"/>
        <v>10.69</v>
      </c>
      <c r="J12" s="112">
        <f t="shared" si="2"/>
        <v>527</v>
      </c>
      <c r="K12" s="41" t="str">
        <f t="shared" si="3"/>
        <v>7,26kg</v>
      </c>
      <c r="L12" s="127">
        <v>7.9</v>
      </c>
      <c r="M12" s="128">
        <v>8.5399999999999991</v>
      </c>
      <c r="N12" s="128">
        <v>8.34</v>
      </c>
      <c r="O12" s="40"/>
      <c r="P12" s="40"/>
      <c r="Q12" s="40"/>
      <c r="R12" s="26">
        <f t="shared" si="4"/>
        <v>45213</v>
      </c>
      <c r="S12" s="108">
        <v>45</v>
      </c>
      <c r="T12" s="101">
        <v>1.1867000000000001</v>
      </c>
      <c r="U12" s="108">
        <v>45</v>
      </c>
      <c r="V12" s="101">
        <v>1.2061999999999999</v>
      </c>
    </row>
    <row r="13" spans="1:22" x14ac:dyDescent="0.2">
      <c r="A13" s="22" t="str">
        <f>IF('vrhačský pětiboj'!A13="","",'vrhačský pětiboj'!A13)</f>
        <v/>
      </c>
      <c r="B13" s="113" t="str">
        <f>IF('vrhačský pětiboj'!B13="","",'vrhačský pětiboj'!B13)</f>
        <v>M60+</v>
      </c>
      <c r="C13" s="62" t="str">
        <f>IF('vrhačský pětiboj'!C13="","",'vrhačský pětiboj'!C13)</f>
        <v/>
      </c>
      <c r="D13" s="98" t="str">
        <f>IF('vrhačský pětiboj'!D13="","",'vrhačský pětiboj'!D13)</f>
        <v>Šafář Eduard</v>
      </c>
      <c r="E13" s="105">
        <f>IF('vrhačský pětiboj'!E13="","",'vrhačský pětiboj'!E13)</f>
        <v>18734</v>
      </c>
      <c r="F13" s="98" t="str">
        <f>IF('vrhačský pětiboj'!F13="","",'vrhačský pětiboj'!F13)</f>
        <v>Zruč - Senec</v>
      </c>
      <c r="G13" s="62">
        <f>IF('vrhačský pětiboj'!G13="","",'vrhačský pětiboj'!G13)</f>
        <v>72</v>
      </c>
      <c r="H13" s="69">
        <f t="shared" si="0"/>
        <v>9.48</v>
      </c>
      <c r="I13" s="69">
        <f t="shared" si="1"/>
        <v>12.84</v>
      </c>
      <c r="J13" s="112">
        <f t="shared" si="2"/>
        <v>657</v>
      </c>
      <c r="K13" s="41" t="str">
        <f t="shared" si="3"/>
        <v>4kg</v>
      </c>
      <c r="L13" s="127">
        <v>9.19</v>
      </c>
      <c r="M13" s="128">
        <v>9.48</v>
      </c>
      <c r="N13" s="128">
        <v>9.27</v>
      </c>
      <c r="O13" s="40"/>
      <c r="P13" s="40"/>
      <c r="Q13" s="40"/>
      <c r="R13" s="26">
        <f t="shared" si="4"/>
        <v>45213</v>
      </c>
      <c r="S13" s="109">
        <v>46</v>
      </c>
      <c r="T13" s="103">
        <v>1.2025999999999999</v>
      </c>
      <c r="U13" s="109">
        <v>46</v>
      </c>
      <c r="V13" s="103">
        <v>1.2255</v>
      </c>
    </row>
    <row r="14" spans="1:22" x14ac:dyDescent="0.2">
      <c r="A14" s="22" t="str">
        <f>IF('vrhačský pětiboj'!A14="","",'vrhačský pětiboj'!A14)</f>
        <v/>
      </c>
      <c r="B14" s="113" t="str">
        <f>IF('vrhačský pětiboj'!B14="","",'vrhačský pětiboj'!B14)</f>
        <v>M60+</v>
      </c>
      <c r="C14" s="62" t="str">
        <f>IF('vrhačský pětiboj'!C14="","",'vrhačský pětiboj'!C14)</f>
        <v/>
      </c>
      <c r="D14" s="98" t="str">
        <f>IF('vrhačský pětiboj'!D14="","",'vrhačský pětiboj'!D14)</f>
        <v xml:space="preserve">Venas Jan </v>
      </c>
      <c r="E14" s="105">
        <f>IF('vrhačský pětiboj'!E14="","",'vrhačský pětiboj'!E14)</f>
        <v>18622</v>
      </c>
      <c r="F14" s="98" t="str">
        <f>IF('vrhačský pětiboj'!F14="","",'vrhačský pětiboj'!F14)</f>
        <v>Zruč - Senec</v>
      </c>
      <c r="G14" s="62">
        <f>IF('vrhačský pětiboj'!G14="","",'vrhačský pětiboj'!G14)</f>
        <v>72</v>
      </c>
      <c r="H14" s="69" t="str">
        <f t="shared" si="0"/>
        <v/>
      </c>
      <c r="I14" s="69" t="str">
        <f t="shared" si="1"/>
        <v/>
      </c>
      <c r="J14" s="112" t="str">
        <f t="shared" si="2"/>
        <v/>
      </c>
      <c r="K14" s="41" t="str">
        <f t="shared" si="3"/>
        <v>4kg</v>
      </c>
      <c r="L14" s="127">
        <v>0</v>
      </c>
      <c r="M14" s="128">
        <v>0</v>
      </c>
      <c r="N14" s="128">
        <v>0</v>
      </c>
      <c r="O14" s="40"/>
      <c r="P14" s="40"/>
      <c r="Q14" s="40"/>
      <c r="R14" s="26" t="str">
        <f t="shared" si="4"/>
        <v/>
      </c>
      <c r="S14" s="109">
        <v>47</v>
      </c>
      <c r="T14" s="103">
        <v>1.2190000000000001</v>
      </c>
      <c r="U14" s="109">
        <v>47</v>
      </c>
      <c r="V14" s="103">
        <v>1.2454000000000001</v>
      </c>
    </row>
    <row r="15" spans="1:22" x14ac:dyDescent="0.2">
      <c r="A15" s="22" t="str">
        <f>IF('vrhačský pětiboj'!A15="","",'vrhačský pětiboj'!A15)</f>
        <v/>
      </c>
      <c r="B15" s="113" t="str">
        <f>IF('vrhačský pětiboj'!B15="","",'vrhačský pětiboj'!B15)</f>
        <v>M60+</v>
      </c>
      <c r="C15" s="62" t="str">
        <f>IF('vrhačský pětiboj'!C15="","",'vrhačský pětiboj'!C15)</f>
        <v/>
      </c>
      <c r="D15" s="98" t="str">
        <f>IF('vrhačský pětiboj'!D15="","",'vrhačský pětiboj'!D15)</f>
        <v>Kuneš Jaroslav</v>
      </c>
      <c r="E15" s="105">
        <f>IF('vrhačský pětiboj'!E15="","",'vrhačský pětiboj'!E15)</f>
        <v>18564</v>
      </c>
      <c r="F15" s="98" t="str">
        <f>IF('vrhačský pětiboj'!F15="","",'vrhačský pětiboj'!F15)</f>
        <v>Jiskra Domažlice</v>
      </c>
      <c r="G15" s="62">
        <f>IF('vrhačský pětiboj'!G15="","",'vrhačský pětiboj'!G15)</f>
        <v>72</v>
      </c>
      <c r="H15" s="69">
        <f t="shared" si="0"/>
        <v>9.08</v>
      </c>
      <c r="I15" s="69">
        <f t="shared" si="1"/>
        <v>12.290000000000001</v>
      </c>
      <c r="J15" s="112">
        <f t="shared" si="2"/>
        <v>624</v>
      </c>
      <c r="K15" s="41" t="str">
        <f t="shared" si="3"/>
        <v>4kg</v>
      </c>
      <c r="L15" s="127">
        <v>9.08</v>
      </c>
      <c r="M15" s="128" t="s">
        <v>73</v>
      </c>
      <c r="N15" s="128">
        <v>8.9499999999999993</v>
      </c>
      <c r="O15" s="40"/>
      <c r="P15" s="40"/>
      <c r="Q15" s="40"/>
      <c r="R15" s="26">
        <f t="shared" si="4"/>
        <v>45213</v>
      </c>
      <c r="S15" s="109">
        <v>48</v>
      </c>
      <c r="T15" s="103">
        <v>1.2357</v>
      </c>
      <c r="U15" s="109">
        <v>48</v>
      </c>
      <c r="V15" s="103">
        <v>1.2657</v>
      </c>
    </row>
    <row r="16" spans="1:22" x14ac:dyDescent="0.2">
      <c r="A16" s="22" t="str">
        <f>IF('vrhačský pětiboj'!A16="","",'vrhačský pětiboj'!A16)</f>
        <v/>
      </c>
      <c r="B16" s="113" t="str">
        <f>IF('vrhačský pětiboj'!B16="","",'vrhačský pětiboj'!B16)</f>
        <v/>
      </c>
      <c r="C16" s="62" t="str">
        <f>IF('vrhačský pětiboj'!C16="","",'vrhačský pětiboj'!C16)</f>
        <v/>
      </c>
      <c r="D16" s="98" t="str">
        <f>IF('vrhačský pětiboj'!D16="","",'vrhačský pětiboj'!D16)</f>
        <v/>
      </c>
      <c r="E16" s="105" t="str">
        <f>IF('vrhačský pětiboj'!E16="","",'vrhačský pětiboj'!E16)</f>
        <v/>
      </c>
      <c r="F16" s="98" t="str">
        <f>IF('vrhačský pětiboj'!F16="","",'vrhačský pětiboj'!F16)</f>
        <v/>
      </c>
      <c r="G16" s="62" t="str">
        <f>IF('vrhačský pětiboj'!G16="","",'vrhačský pětiboj'!G16)</f>
        <v/>
      </c>
      <c r="H16" s="69" t="str">
        <f t="shared" si="0"/>
        <v/>
      </c>
      <c r="I16" s="69" t="str">
        <f t="shared" si="1"/>
        <v/>
      </c>
      <c r="J16" s="112" t="str">
        <f t="shared" si="2"/>
        <v/>
      </c>
      <c r="K16" s="41" t="str">
        <f t="shared" si="3"/>
        <v/>
      </c>
      <c r="L16" s="127"/>
      <c r="M16" s="128"/>
      <c r="N16" s="128"/>
      <c r="O16" s="40"/>
      <c r="P16" s="40"/>
      <c r="Q16" s="40"/>
      <c r="R16" s="26" t="str">
        <f t="shared" si="4"/>
        <v/>
      </c>
      <c r="S16" s="109">
        <v>49</v>
      </c>
      <c r="T16" s="103">
        <v>1.2528999999999999</v>
      </c>
      <c r="U16" s="109">
        <v>49</v>
      </c>
      <c r="V16" s="103">
        <v>1.2867</v>
      </c>
    </row>
    <row r="17" spans="1:22" x14ac:dyDescent="0.2">
      <c r="A17" s="22" t="str">
        <f>IF('vrhačský pětiboj'!A17="","",'vrhačský pětiboj'!A17)</f>
        <v/>
      </c>
      <c r="B17" s="113" t="str">
        <f>IF('vrhačský pětiboj'!B17="","",'vrhačský pětiboj'!B17)</f>
        <v/>
      </c>
      <c r="C17" s="62" t="str">
        <f>IF('vrhačský pětiboj'!C17="","",'vrhačský pětiboj'!C17)</f>
        <v/>
      </c>
      <c r="D17" s="98" t="str">
        <f>IF('vrhačský pětiboj'!D17="","",'vrhačský pětiboj'!D17)</f>
        <v/>
      </c>
      <c r="E17" s="105" t="str">
        <f>IF('vrhačský pětiboj'!E17="","",'vrhačský pětiboj'!E17)</f>
        <v/>
      </c>
      <c r="F17" s="98" t="str">
        <f>IF('vrhačský pětiboj'!F17="","",'vrhačský pětiboj'!F17)</f>
        <v/>
      </c>
      <c r="G17" s="62" t="str">
        <f>IF('vrhačský pětiboj'!G17="","",'vrhačský pětiboj'!G17)</f>
        <v/>
      </c>
      <c r="H17" s="69" t="str">
        <f t="shared" si="0"/>
        <v/>
      </c>
      <c r="I17" s="69" t="str">
        <f t="shared" si="1"/>
        <v/>
      </c>
      <c r="J17" s="112" t="str">
        <f t="shared" si="2"/>
        <v/>
      </c>
      <c r="K17" s="41" t="str">
        <f t="shared" si="3"/>
        <v/>
      </c>
      <c r="L17" s="127"/>
      <c r="M17" s="128"/>
      <c r="N17" s="128"/>
      <c r="O17" s="40"/>
      <c r="P17" s="40"/>
      <c r="Q17" s="40"/>
      <c r="R17" s="26" t="str">
        <f t="shared" si="4"/>
        <v/>
      </c>
      <c r="S17" s="108">
        <v>50</v>
      </c>
      <c r="T17" s="101">
        <v>1.1551</v>
      </c>
      <c r="U17" s="108">
        <v>50</v>
      </c>
      <c r="V17" s="101">
        <v>1.133</v>
      </c>
    </row>
    <row r="18" spans="1:22" x14ac:dyDescent="0.2">
      <c r="A18" s="22" t="str">
        <f>IF('vrhačský pětiboj'!A18="","",'vrhačský pětiboj'!A18)</f>
        <v/>
      </c>
      <c r="B18" s="113" t="str">
        <f>IF('vrhačský pětiboj'!B18="","",'vrhačský pětiboj'!B18)</f>
        <v/>
      </c>
      <c r="C18" s="62" t="str">
        <f>IF('vrhačský pětiboj'!C18="","",'vrhačský pětiboj'!C18)</f>
        <v/>
      </c>
      <c r="D18" s="98" t="str">
        <f>IF('vrhačský pětiboj'!D18="","",'vrhačský pětiboj'!D18)</f>
        <v/>
      </c>
      <c r="E18" s="105" t="str">
        <f>IF('vrhačský pětiboj'!E18="","",'vrhačský pětiboj'!E18)</f>
        <v/>
      </c>
      <c r="F18" s="98" t="str">
        <f>IF('vrhačský pětiboj'!F18="","",'vrhačský pětiboj'!F18)</f>
        <v/>
      </c>
      <c r="G18" s="62" t="str">
        <f>IF('vrhačský pětiboj'!G18="","",'vrhačský pětiboj'!G18)</f>
        <v/>
      </c>
      <c r="H18" s="69" t="str">
        <f t="shared" si="0"/>
        <v/>
      </c>
      <c r="I18" s="69" t="str">
        <f t="shared" si="1"/>
        <v/>
      </c>
      <c r="J18" s="112" t="str">
        <f t="shared" si="2"/>
        <v/>
      </c>
      <c r="K18" s="41" t="str">
        <f t="shared" si="3"/>
        <v/>
      </c>
      <c r="L18" s="127"/>
      <c r="M18" s="128"/>
      <c r="N18" s="128"/>
      <c r="O18" s="40"/>
      <c r="P18" s="40"/>
      <c r="Q18" s="40"/>
      <c r="R18" s="26" t="str">
        <f t="shared" si="4"/>
        <v/>
      </c>
      <c r="S18" s="109">
        <v>51</v>
      </c>
      <c r="T18" s="103">
        <v>1.1715</v>
      </c>
      <c r="U18" s="109">
        <v>51</v>
      </c>
      <c r="V18" s="103">
        <v>1.1521999999999999</v>
      </c>
    </row>
    <row r="19" spans="1:22" x14ac:dyDescent="0.2">
      <c r="A19" s="22" t="str">
        <f>IF('vrhačský pětiboj'!A19="","",'vrhačský pětiboj'!A19)</f>
        <v/>
      </c>
      <c r="B19" s="113" t="str">
        <f>IF('vrhačský pětiboj'!B19="","",'vrhačský pětiboj'!B19)</f>
        <v/>
      </c>
      <c r="C19" s="62" t="str">
        <f>IF('vrhačský pětiboj'!C19="","",'vrhačský pětiboj'!C19)</f>
        <v/>
      </c>
      <c r="D19" s="98" t="str">
        <f>IF('vrhačský pětiboj'!D19="","",'vrhačský pětiboj'!D19)</f>
        <v/>
      </c>
      <c r="E19" s="105" t="str">
        <f>IF('vrhačský pětiboj'!E19="","",'vrhačský pětiboj'!E19)</f>
        <v/>
      </c>
      <c r="F19" s="98" t="str">
        <f>IF('vrhačský pětiboj'!F19="","",'vrhačský pětiboj'!F19)</f>
        <v/>
      </c>
      <c r="G19" s="62" t="str">
        <f>IF('vrhačský pětiboj'!G19="","",'vrhačský pětiboj'!G19)</f>
        <v/>
      </c>
      <c r="H19" s="69" t="str">
        <f t="shared" si="0"/>
        <v/>
      </c>
      <c r="I19" s="69" t="str">
        <f t="shared" si="1"/>
        <v/>
      </c>
      <c r="J19" s="112" t="str">
        <f t="shared" si="2"/>
        <v/>
      </c>
      <c r="K19" s="41" t="str">
        <f t="shared" si="3"/>
        <v/>
      </c>
      <c r="L19" s="127"/>
      <c r="M19" s="128"/>
      <c r="N19" s="128"/>
      <c r="O19" s="40"/>
      <c r="P19" s="40"/>
      <c r="Q19" s="40"/>
      <c r="R19" s="26" t="str">
        <f t="shared" si="4"/>
        <v/>
      </c>
      <c r="S19" s="109">
        <v>52</v>
      </c>
      <c r="T19" s="103">
        <v>1.1884999999999999</v>
      </c>
      <c r="U19" s="109">
        <v>52</v>
      </c>
      <c r="V19" s="103">
        <v>1.1718999999999999</v>
      </c>
    </row>
    <row r="20" spans="1:22" x14ac:dyDescent="0.2">
      <c r="A20" s="22" t="str">
        <f>IF('vrhačský pětiboj'!A20="","",'vrhačský pětiboj'!A20)</f>
        <v/>
      </c>
      <c r="B20" s="113" t="str">
        <f>IF('vrhačský pětiboj'!B20="","",'vrhačský pětiboj'!B20)</f>
        <v/>
      </c>
      <c r="C20" s="62" t="str">
        <f>IF('vrhačský pětiboj'!C20="","",'vrhačský pětiboj'!C20)</f>
        <v/>
      </c>
      <c r="D20" s="98" t="str">
        <f>IF('vrhačský pětiboj'!D20="","",'vrhačský pětiboj'!D20)</f>
        <v/>
      </c>
      <c r="E20" s="105" t="str">
        <f>IF('vrhačský pětiboj'!E20="","",'vrhačský pětiboj'!E20)</f>
        <v/>
      </c>
      <c r="F20" s="98" t="str">
        <f>IF('vrhačský pětiboj'!F20="","",'vrhačský pětiboj'!F20)</f>
        <v/>
      </c>
      <c r="G20" s="62" t="str">
        <f>IF('vrhačský pětiboj'!G20="","",'vrhačský pětiboj'!G20)</f>
        <v/>
      </c>
      <c r="H20" s="69" t="str">
        <f t="shared" si="0"/>
        <v/>
      </c>
      <c r="I20" s="69" t="str">
        <f t="shared" si="1"/>
        <v/>
      </c>
      <c r="J20" s="112" t="str">
        <f t="shared" si="2"/>
        <v/>
      </c>
      <c r="K20" s="41" t="str">
        <f t="shared" si="3"/>
        <v/>
      </c>
      <c r="L20" s="127"/>
      <c r="M20" s="128"/>
      <c r="N20" s="128"/>
      <c r="O20" s="40"/>
      <c r="P20" s="40"/>
      <c r="Q20" s="40"/>
      <c r="R20" s="26" t="str">
        <f t="shared" si="4"/>
        <v/>
      </c>
      <c r="S20" s="109">
        <v>53</v>
      </c>
      <c r="T20" s="103">
        <v>1.2058</v>
      </c>
      <c r="U20" s="109">
        <v>53</v>
      </c>
      <c r="V20" s="103">
        <v>1.1921999999999999</v>
      </c>
    </row>
    <row r="21" spans="1:22" x14ac:dyDescent="0.2">
      <c r="A21" s="22" t="str">
        <f>IF('vrhačský pětiboj'!A21="","",'vrhačský pětiboj'!A21)</f>
        <v/>
      </c>
      <c r="B21" s="113" t="str">
        <f>IF('vrhačský pětiboj'!B21="","",'vrhačský pětiboj'!B21)</f>
        <v/>
      </c>
      <c r="C21" s="62" t="str">
        <f>IF('vrhačský pětiboj'!C21="","",'vrhačský pětiboj'!C21)</f>
        <v/>
      </c>
      <c r="D21" s="98" t="str">
        <f>IF('vrhačský pětiboj'!D21="","",'vrhačský pětiboj'!D21)</f>
        <v/>
      </c>
      <c r="E21" s="105" t="str">
        <f>IF('vrhačský pětiboj'!E21="","",'vrhačský pětiboj'!E21)</f>
        <v/>
      </c>
      <c r="F21" s="98" t="str">
        <f>IF('vrhačský pětiboj'!F21="","",'vrhačský pětiboj'!F21)</f>
        <v/>
      </c>
      <c r="G21" s="62" t="str">
        <f>IF('vrhačský pětiboj'!G21="","",'vrhačský pětiboj'!G21)</f>
        <v/>
      </c>
      <c r="H21" s="69" t="str">
        <f t="shared" si="0"/>
        <v/>
      </c>
      <c r="I21" s="69" t="str">
        <f t="shared" si="1"/>
        <v/>
      </c>
      <c r="J21" s="112" t="str">
        <f t="shared" si="2"/>
        <v/>
      </c>
      <c r="K21" s="41" t="str">
        <f t="shared" si="3"/>
        <v/>
      </c>
      <c r="L21" s="127"/>
      <c r="M21" s="128"/>
      <c r="N21" s="128"/>
      <c r="O21" s="40"/>
      <c r="P21" s="40"/>
      <c r="Q21" s="40"/>
      <c r="R21" s="26" t="str">
        <f t="shared" si="4"/>
        <v/>
      </c>
      <c r="S21" s="109">
        <v>54</v>
      </c>
      <c r="T21" s="103">
        <v>1.2237</v>
      </c>
      <c r="U21" s="109">
        <v>54</v>
      </c>
      <c r="V21" s="103">
        <v>1.2131000000000001</v>
      </c>
    </row>
    <row r="22" spans="1:22" x14ac:dyDescent="0.2">
      <c r="A22" s="22" t="str">
        <f>IF('vrhačský pětiboj'!A22="","",'vrhačský pětiboj'!A22)</f>
        <v/>
      </c>
      <c r="B22" s="113" t="str">
        <f>IF('vrhačský pětiboj'!B22="","",'vrhačský pětiboj'!B22)</f>
        <v/>
      </c>
      <c r="C22" s="62" t="str">
        <f>IF('vrhačský pětiboj'!C22="","",'vrhačský pětiboj'!C22)</f>
        <v/>
      </c>
      <c r="D22" s="98" t="str">
        <f>IF('vrhačský pětiboj'!D22="","",'vrhačský pětiboj'!D22)</f>
        <v/>
      </c>
      <c r="E22" s="105" t="str">
        <f>IF('vrhačský pětiboj'!E22="","",'vrhačský pětiboj'!E22)</f>
        <v/>
      </c>
      <c r="F22" s="98" t="str">
        <f>IF('vrhačský pětiboj'!F22="","",'vrhačský pětiboj'!F22)</f>
        <v/>
      </c>
      <c r="G22" s="62" t="str">
        <f>IF('vrhačský pětiboj'!G22="","",'vrhačský pětiboj'!G22)</f>
        <v/>
      </c>
      <c r="H22" s="69" t="str">
        <f t="shared" si="0"/>
        <v/>
      </c>
      <c r="I22" s="69" t="str">
        <f t="shared" si="1"/>
        <v/>
      </c>
      <c r="J22" s="112" t="str">
        <f t="shared" si="2"/>
        <v/>
      </c>
      <c r="K22" s="41" t="str">
        <f t="shared" si="3"/>
        <v/>
      </c>
      <c r="L22" s="127"/>
      <c r="M22" s="128"/>
      <c r="N22" s="128"/>
      <c r="O22" s="40"/>
      <c r="P22" s="40"/>
      <c r="Q22" s="40"/>
      <c r="R22" s="26" t="str">
        <f t="shared" si="4"/>
        <v/>
      </c>
      <c r="S22" s="108">
        <v>55</v>
      </c>
      <c r="T22" s="101">
        <v>1.242</v>
      </c>
      <c r="U22" s="108">
        <v>55</v>
      </c>
      <c r="V22" s="101">
        <v>1.2346999999999999</v>
      </c>
    </row>
    <row r="23" spans="1:22" x14ac:dyDescent="0.2">
      <c r="A23" s="22" t="str">
        <f>IF('vrhačský pětiboj'!A23="","",'vrhačský pětiboj'!A23)</f>
        <v/>
      </c>
      <c r="B23" s="113" t="str">
        <f>IF('vrhačský pětiboj'!B23="","",'vrhačský pětiboj'!B23)</f>
        <v/>
      </c>
      <c r="C23" s="62" t="str">
        <f>IF('vrhačský pětiboj'!C23="","",'vrhačský pětiboj'!C23)</f>
        <v/>
      </c>
      <c r="D23" s="98" t="str">
        <f>IF('vrhačský pětiboj'!D23="","",'vrhačský pětiboj'!D23)</f>
        <v/>
      </c>
      <c r="E23" s="105" t="str">
        <f>IF('vrhačský pětiboj'!E23="","",'vrhačský pětiboj'!E23)</f>
        <v/>
      </c>
      <c r="F23" s="98" t="str">
        <f>IF('vrhačský pětiboj'!F23="","",'vrhačský pětiboj'!F23)</f>
        <v/>
      </c>
      <c r="G23" s="62" t="str">
        <f>IF('vrhačský pětiboj'!G23="","",'vrhačský pětiboj'!G23)</f>
        <v/>
      </c>
      <c r="H23" s="69" t="str">
        <f t="shared" si="0"/>
        <v/>
      </c>
      <c r="I23" s="69" t="str">
        <f t="shared" si="1"/>
        <v/>
      </c>
      <c r="J23" s="112" t="str">
        <f t="shared" si="2"/>
        <v/>
      </c>
      <c r="K23" s="41" t="str">
        <f t="shared" si="3"/>
        <v/>
      </c>
      <c r="L23" s="127"/>
      <c r="M23" s="128"/>
      <c r="N23" s="128"/>
      <c r="O23" s="40"/>
      <c r="P23" s="40"/>
      <c r="Q23" s="40"/>
      <c r="R23" s="26" t="str">
        <f t="shared" si="4"/>
        <v/>
      </c>
      <c r="S23" s="109">
        <v>56</v>
      </c>
      <c r="T23" s="103">
        <v>1.2608999999999999</v>
      </c>
      <c r="U23" s="109">
        <v>56</v>
      </c>
      <c r="V23" s="103">
        <v>1.2569999999999999</v>
      </c>
    </row>
    <row r="24" spans="1:22" x14ac:dyDescent="0.2">
      <c r="A24" s="22" t="str">
        <f>IF('vrhačský pětiboj'!A24="","",'vrhačský pětiboj'!A24)</f>
        <v/>
      </c>
      <c r="B24" s="113" t="str">
        <f>IF('vrhačský pětiboj'!B24="","",'vrhačský pětiboj'!B24)</f>
        <v/>
      </c>
      <c r="C24" s="62" t="str">
        <f>IF('vrhačský pětiboj'!C24="","",'vrhačský pětiboj'!C24)</f>
        <v/>
      </c>
      <c r="D24" s="98" t="str">
        <f>IF('vrhačský pětiboj'!D24="","",'vrhačský pětiboj'!D24)</f>
        <v/>
      </c>
      <c r="E24" s="105" t="str">
        <f>IF('vrhačský pětiboj'!E24="","",'vrhačský pětiboj'!E24)</f>
        <v/>
      </c>
      <c r="F24" s="98" t="str">
        <f>IF('vrhačský pětiboj'!F24="","",'vrhačský pětiboj'!F24)</f>
        <v/>
      </c>
      <c r="G24" s="62" t="str">
        <f>IF('vrhačský pětiboj'!G24="","",'vrhačský pětiboj'!G24)</f>
        <v/>
      </c>
      <c r="H24" s="69" t="str">
        <f t="shared" si="0"/>
        <v/>
      </c>
      <c r="I24" s="69" t="str">
        <f t="shared" si="1"/>
        <v/>
      </c>
      <c r="J24" s="112" t="str">
        <f t="shared" si="2"/>
        <v/>
      </c>
      <c r="K24" s="41" t="str">
        <f t="shared" si="3"/>
        <v/>
      </c>
      <c r="L24" s="127"/>
      <c r="M24" s="128"/>
      <c r="N24" s="128"/>
      <c r="O24" s="40"/>
      <c r="P24" s="40"/>
      <c r="Q24" s="40"/>
      <c r="R24" s="26" t="str">
        <f t="shared" si="4"/>
        <v/>
      </c>
      <c r="S24" s="109">
        <v>57</v>
      </c>
      <c r="T24" s="103">
        <v>1.2803</v>
      </c>
      <c r="U24" s="109">
        <v>57</v>
      </c>
      <c r="V24" s="103">
        <v>1.2799</v>
      </c>
    </row>
    <row r="25" spans="1:22" x14ac:dyDescent="0.2">
      <c r="A25" s="22" t="str">
        <f>IF('vrhačský pětiboj'!A25="","",'vrhačský pětiboj'!A25)</f>
        <v/>
      </c>
      <c r="B25" s="113" t="str">
        <f>IF('vrhačský pětiboj'!B25="","",'vrhačský pětiboj'!B25)</f>
        <v/>
      </c>
      <c r="C25" s="62" t="str">
        <f>IF('vrhačský pětiboj'!C25="","",'vrhačský pětiboj'!C25)</f>
        <v/>
      </c>
      <c r="D25" s="98" t="str">
        <f>IF('vrhačský pětiboj'!D25="","",'vrhačský pětiboj'!D25)</f>
        <v/>
      </c>
      <c r="E25" s="105" t="str">
        <f>IF('vrhačský pětiboj'!E25="","",'vrhačský pětiboj'!E25)</f>
        <v/>
      </c>
      <c r="F25" s="98" t="str">
        <f>IF('vrhačský pětiboj'!F25="","",'vrhačský pětiboj'!F25)</f>
        <v/>
      </c>
      <c r="G25" s="62" t="str">
        <f>IF('vrhačský pětiboj'!G25="","",'vrhačský pětiboj'!G25)</f>
        <v/>
      </c>
      <c r="H25" s="69" t="str">
        <f t="shared" si="0"/>
        <v/>
      </c>
      <c r="I25" s="69" t="str">
        <f t="shared" si="1"/>
        <v/>
      </c>
      <c r="J25" s="112" t="str">
        <f t="shared" si="2"/>
        <v/>
      </c>
      <c r="K25" s="41" t="str">
        <f t="shared" si="3"/>
        <v/>
      </c>
      <c r="L25" s="127"/>
      <c r="M25" s="128"/>
      <c r="N25" s="128"/>
      <c r="O25" s="40"/>
      <c r="P25" s="40"/>
      <c r="Q25" s="40"/>
      <c r="R25" s="26" t="str">
        <f t="shared" si="4"/>
        <v/>
      </c>
      <c r="S25" s="109">
        <v>58</v>
      </c>
      <c r="T25" s="103">
        <v>1.3003</v>
      </c>
      <c r="U25" s="109">
        <v>58</v>
      </c>
      <c r="V25" s="103">
        <v>1.3036000000000001</v>
      </c>
    </row>
    <row r="26" spans="1:22" x14ac:dyDescent="0.2">
      <c r="A26" s="22" t="str">
        <f>IF('vrhačský pětiboj'!A26="","",'vrhačský pětiboj'!A26)</f>
        <v/>
      </c>
      <c r="B26" s="113" t="str">
        <f>IF('vrhačský pětiboj'!B26="","",'vrhačský pětiboj'!B26)</f>
        <v/>
      </c>
      <c r="C26" s="62" t="str">
        <f>IF('vrhačský pětiboj'!C26="","",'vrhačský pětiboj'!C26)</f>
        <v/>
      </c>
      <c r="D26" s="98" t="str">
        <f>IF('vrhačský pětiboj'!D26="","",'vrhačský pětiboj'!D26)</f>
        <v/>
      </c>
      <c r="E26" s="105" t="str">
        <f>IF('vrhačský pětiboj'!E26="","",'vrhačský pětiboj'!E26)</f>
        <v/>
      </c>
      <c r="F26" s="98" t="str">
        <f>IF('vrhačský pětiboj'!F26="","",'vrhačský pětiboj'!F26)</f>
        <v/>
      </c>
      <c r="G26" s="62" t="str">
        <f>IF('vrhačský pětiboj'!G26="","",'vrhačský pětiboj'!G26)</f>
        <v/>
      </c>
      <c r="H26" s="69" t="str">
        <f t="shared" si="0"/>
        <v/>
      </c>
      <c r="I26" s="69" t="str">
        <f t="shared" si="1"/>
        <v/>
      </c>
      <c r="J26" s="112" t="str">
        <f t="shared" si="2"/>
        <v/>
      </c>
      <c r="K26" s="41" t="str">
        <f t="shared" si="3"/>
        <v/>
      </c>
      <c r="L26" s="127"/>
      <c r="M26" s="128"/>
      <c r="N26" s="128"/>
      <c r="O26" s="40"/>
      <c r="P26" s="40"/>
      <c r="Q26" s="40"/>
      <c r="R26" s="26" t="str">
        <f t="shared" si="4"/>
        <v/>
      </c>
      <c r="S26" s="109">
        <v>59</v>
      </c>
      <c r="T26" s="103">
        <v>1.3209</v>
      </c>
      <c r="U26" s="109">
        <v>59</v>
      </c>
      <c r="V26" s="103">
        <v>1.3281000000000001</v>
      </c>
    </row>
    <row r="27" spans="1:22" x14ac:dyDescent="0.2">
      <c r="A27" s="22" t="str">
        <f>IF('vrhačský pětiboj'!A27="","",'vrhačský pětiboj'!A27)</f>
        <v/>
      </c>
      <c r="B27" s="113" t="str">
        <f>IF('vrhačský pětiboj'!B27="","",'vrhačský pětiboj'!B27)</f>
        <v/>
      </c>
      <c r="C27" s="62" t="str">
        <f>IF('vrhačský pětiboj'!C27="","",'vrhačský pětiboj'!C27)</f>
        <v/>
      </c>
      <c r="D27" s="98" t="str">
        <f>IF('vrhačský pětiboj'!D27="","",'vrhačský pětiboj'!D27)</f>
        <v/>
      </c>
      <c r="E27" s="105" t="str">
        <f>IF('vrhačský pětiboj'!E27="","",'vrhačský pětiboj'!E27)</f>
        <v/>
      </c>
      <c r="F27" s="98" t="str">
        <f>IF('vrhačský pětiboj'!F27="","",'vrhačský pětiboj'!F27)</f>
        <v/>
      </c>
      <c r="G27" s="62" t="str">
        <f>IF('vrhačský pětiboj'!G27="","",'vrhačský pětiboj'!G27)</f>
        <v/>
      </c>
      <c r="H27" s="69" t="str">
        <f t="shared" si="0"/>
        <v/>
      </c>
      <c r="I27" s="69" t="str">
        <f t="shared" si="1"/>
        <v/>
      </c>
      <c r="J27" s="112" t="str">
        <f t="shared" si="2"/>
        <v/>
      </c>
      <c r="K27" s="41" t="str">
        <f t="shared" si="3"/>
        <v/>
      </c>
      <c r="L27" s="127"/>
      <c r="M27" s="128"/>
      <c r="N27" s="128"/>
      <c r="O27" s="40"/>
      <c r="P27" s="40"/>
      <c r="Q27" s="40"/>
      <c r="R27" s="26" t="str">
        <f t="shared" si="4"/>
        <v/>
      </c>
      <c r="S27" s="108">
        <v>60</v>
      </c>
      <c r="T27" s="101">
        <v>1.2252000000000001</v>
      </c>
      <c r="U27" s="108">
        <v>60</v>
      </c>
      <c r="V27" s="101">
        <v>1.3533999999999999</v>
      </c>
    </row>
    <row r="28" spans="1:22" x14ac:dyDescent="0.2">
      <c r="A28" s="22" t="str">
        <f>IF('vrhačský pětiboj'!A28="","",'vrhačský pětiboj'!A28)</f>
        <v/>
      </c>
      <c r="B28" s="113" t="str">
        <f>IF('vrhačský pětiboj'!B28="","",'vrhačský pětiboj'!B28)</f>
        <v/>
      </c>
      <c r="C28" s="62" t="str">
        <f>IF('vrhačský pětiboj'!C28="","",'vrhačský pětiboj'!C28)</f>
        <v/>
      </c>
      <c r="D28" s="98" t="str">
        <f>IF('vrhačský pětiboj'!D28="","",'vrhačský pětiboj'!D28)</f>
        <v/>
      </c>
      <c r="E28" s="105" t="str">
        <f>IF('vrhačský pětiboj'!E28="","",'vrhačský pětiboj'!E28)</f>
        <v/>
      </c>
      <c r="F28" s="98" t="str">
        <f>IF('vrhačský pětiboj'!F28="","",'vrhačský pětiboj'!F28)</f>
        <v/>
      </c>
      <c r="G28" s="62" t="str">
        <f>IF('vrhačský pětiboj'!G28="","",'vrhačský pětiboj'!G28)</f>
        <v/>
      </c>
      <c r="H28" s="69" t="str">
        <f t="shared" si="0"/>
        <v/>
      </c>
      <c r="I28" s="69" t="str">
        <f t="shared" si="1"/>
        <v/>
      </c>
      <c r="J28" s="112" t="str">
        <f t="shared" si="2"/>
        <v/>
      </c>
      <c r="K28" s="41" t="str">
        <f t="shared" si="3"/>
        <v/>
      </c>
      <c r="L28" s="127"/>
      <c r="M28" s="128"/>
      <c r="N28" s="128"/>
      <c r="O28" s="40"/>
      <c r="P28" s="40"/>
      <c r="Q28" s="40"/>
      <c r="R28" s="26" t="str">
        <f t="shared" si="4"/>
        <v/>
      </c>
      <c r="S28" s="109">
        <v>61</v>
      </c>
      <c r="T28" s="103">
        <v>1.2452000000000001</v>
      </c>
      <c r="U28" s="109">
        <v>61</v>
      </c>
      <c r="V28" s="103">
        <v>1.3794999999999999</v>
      </c>
    </row>
    <row r="29" spans="1:22" x14ac:dyDescent="0.2">
      <c r="A29" s="22" t="str">
        <f>IF('vrhačský pětiboj'!A29="","",'vrhačský pětiboj'!A29)</f>
        <v/>
      </c>
      <c r="B29" s="113" t="str">
        <f>IF('vrhačský pětiboj'!B29="","",'vrhačský pětiboj'!B29)</f>
        <v/>
      </c>
      <c r="C29" s="62" t="str">
        <f>IF('vrhačský pětiboj'!C29="","",'vrhačský pětiboj'!C29)</f>
        <v/>
      </c>
      <c r="D29" s="98" t="str">
        <f>IF('vrhačský pětiboj'!D29="","",'vrhačský pětiboj'!D29)</f>
        <v/>
      </c>
      <c r="E29" s="105" t="str">
        <f>IF('vrhačský pětiboj'!E29="","",'vrhačský pětiboj'!E29)</f>
        <v/>
      </c>
      <c r="F29" s="98" t="str">
        <f>IF('vrhačský pětiboj'!F29="","",'vrhačský pětiboj'!F29)</f>
        <v/>
      </c>
      <c r="G29" s="62" t="str">
        <f>IF('vrhačský pětiboj'!G29="","",'vrhačský pětiboj'!G29)</f>
        <v/>
      </c>
      <c r="H29" s="69" t="str">
        <f t="shared" si="0"/>
        <v/>
      </c>
      <c r="I29" s="69" t="str">
        <f t="shared" si="1"/>
        <v/>
      </c>
      <c r="J29" s="112" t="str">
        <f t="shared" si="2"/>
        <v/>
      </c>
      <c r="K29" s="41" t="str">
        <f t="shared" si="3"/>
        <v/>
      </c>
      <c r="L29" s="127"/>
      <c r="M29" s="128"/>
      <c r="N29" s="128"/>
      <c r="O29" s="40"/>
      <c r="P29" s="40"/>
      <c r="Q29" s="40"/>
      <c r="R29" s="26" t="str">
        <f t="shared" si="4"/>
        <v/>
      </c>
      <c r="S29" s="109">
        <v>62</v>
      </c>
      <c r="T29" s="103">
        <v>1.2658</v>
      </c>
      <c r="U29" s="109">
        <v>62</v>
      </c>
      <c r="V29" s="103">
        <v>1.4066000000000001</v>
      </c>
    </row>
    <row r="30" spans="1:22" x14ac:dyDescent="0.2">
      <c r="A30" s="22" t="str">
        <f>IF('vrhačský pětiboj'!A30="","",'vrhačský pětiboj'!A30)</f>
        <v/>
      </c>
      <c r="B30" s="113" t="str">
        <f>IF('vrhačský pětiboj'!B30="","",'vrhačský pětiboj'!B30)</f>
        <v/>
      </c>
      <c r="C30" s="62" t="str">
        <f>IF('vrhačský pětiboj'!C30="","",'vrhačský pětiboj'!C30)</f>
        <v/>
      </c>
      <c r="D30" s="98" t="str">
        <f>IF('vrhačský pětiboj'!D30="","",'vrhačský pětiboj'!D30)</f>
        <v/>
      </c>
      <c r="E30" s="105" t="str">
        <f>IF('vrhačský pětiboj'!E30="","",'vrhačský pětiboj'!E30)</f>
        <v/>
      </c>
      <c r="F30" s="98" t="str">
        <f>IF('vrhačský pětiboj'!F30="","",'vrhačský pětiboj'!F30)</f>
        <v/>
      </c>
      <c r="G30" s="62" t="str">
        <f>IF('vrhačský pětiboj'!G30="","",'vrhačský pětiboj'!G30)</f>
        <v/>
      </c>
      <c r="H30" s="69" t="str">
        <f t="shared" si="0"/>
        <v/>
      </c>
      <c r="I30" s="69" t="str">
        <f t="shared" si="1"/>
        <v/>
      </c>
      <c r="J30" s="112" t="str">
        <f t="shared" si="2"/>
        <v/>
      </c>
      <c r="K30" s="41" t="str">
        <f t="shared" si="3"/>
        <v/>
      </c>
      <c r="L30" s="127"/>
      <c r="M30" s="128"/>
      <c r="N30" s="128"/>
      <c r="O30" s="40"/>
      <c r="P30" s="40"/>
      <c r="Q30" s="40"/>
      <c r="R30" s="26" t="str">
        <f t="shared" si="4"/>
        <v/>
      </c>
      <c r="S30" s="109">
        <v>63</v>
      </c>
      <c r="T30" s="103">
        <v>1.2870999999999999</v>
      </c>
      <c r="U30" s="109">
        <v>63</v>
      </c>
      <c r="V30" s="103">
        <v>1.4346000000000001</v>
      </c>
    </row>
    <row r="31" spans="1:22" ht="14.25" customHeight="1" x14ac:dyDescent="0.2">
      <c r="A31" s="22" t="str">
        <f>IF('vrhačský pětiboj'!A31="","",'vrhačský pětiboj'!A31)</f>
        <v/>
      </c>
      <c r="B31" s="113" t="str">
        <f>IF('vrhačský pětiboj'!B31="","",'vrhačský pětiboj'!B31)</f>
        <v/>
      </c>
      <c r="C31" s="62" t="str">
        <f>IF('vrhačský pětiboj'!C31="","",'vrhačský pětiboj'!C31)</f>
        <v/>
      </c>
      <c r="D31" s="98" t="str">
        <f>IF('vrhačský pětiboj'!D31="","",'vrhačský pětiboj'!D31)</f>
        <v/>
      </c>
      <c r="E31" s="105" t="str">
        <f>IF('vrhačský pětiboj'!E31="","",'vrhačský pětiboj'!E31)</f>
        <v/>
      </c>
      <c r="F31" s="98" t="str">
        <f>IF('vrhačský pětiboj'!F31="","",'vrhačský pětiboj'!F31)</f>
        <v/>
      </c>
      <c r="G31" s="62" t="str">
        <f>IF('vrhačský pětiboj'!G31="","",'vrhačský pětiboj'!G31)</f>
        <v/>
      </c>
      <c r="H31" s="69" t="str">
        <f t="shared" si="0"/>
        <v/>
      </c>
      <c r="I31" s="69" t="str">
        <f t="shared" si="1"/>
        <v/>
      </c>
      <c r="J31" s="112" t="str">
        <f t="shared" si="2"/>
        <v/>
      </c>
      <c r="K31" s="41" t="str">
        <f t="shared" si="3"/>
        <v/>
      </c>
      <c r="L31" s="127"/>
      <c r="M31" s="128"/>
      <c r="N31" s="128"/>
      <c r="O31" s="40"/>
      <c r="P31" s="40"/>
      <c r="Q31" s="40"/>
      <c r="R31" s="26" t="str">
        <f t="shared" si="4"/>
        <v/>
      </c>
      <c r="S31" s="109">
        <v>64</v>
      </c>
      <c r="T31" s="103">
        <v>1.3089999999999999</v>
      </c>
      <c r="U31" s="109">
        <v>64</v>
      </c>
      <c r="V31" s="103">
        <v>1.4637</v>
      </c>
    </row>
    <row r="32" spans="1:22" x14ac:dyDescent="0.2">
      <c r="A32" s="22" t="str">
        <f>IF('vrhačský pětiboj'!A32="","",'vrhačský pětiboj'!A32)</f>
        <v/>
      </c>
      <c r="B32" s="113" t="str">
        <f>IF('vrhačský pětiboj'!B32="","",'vrhačský pětiboj'!B32)</f>
        <v/>
      </c>
      <c r="C32" s="62" t="str">
        <f>IF('vrhačský pětiboj'!C32="","",'vrhačský pětiboj'!C32)</f>
        <v/>
      </c>
      <c r="D32" s="98" t="str">
        <f>IF('vrhačský pětiboj'!D32="","",'vrhačský pětiboj'!D32)</f>
        <v/>
      </c>
      <c r="E32" s="105" t="str">
        <f>IF('vrhačský pětiboj'!E32="","",'vrhačský pětiboj'!E32)</f>
        <v/>
      </c>
      <c r="F32" s="98" t="str">
        <f>IF('vrhačský pětiboj'!F32="","",'vrhačský pětiboj'!F32)</f>
        <v/>
      </c>
      <c r="G32" s="62" t="str">
        <f>IF('vrhačský pětiboj'!G32="","",'vrhačský pětiboj'!G32)</f>
        <v/>
      </c>
      <c r="H32" s="69" t="str">
        <f t="shared" si="0"/>
        <v/>
      </c>
      <c r="I32" s="69" t="str">
        <f t="shared" si="1"/>
        <v/>
      </c>
      <c r="J32" s="112" t="str">
        <f t="shared" si="2"/>
        <v/>
      </c>
      <c r="K32" s="41" t="str">
        <f t="shared" si="3"/>
        <v/>
      </c>
      <c r="L32" s="127"/>
      <c r="M32" s="128"/>
      <c r="N32" s="128"/>
      <c r="O32" s="40"/>
      <c r="P32" s="40"/>
      <c r="Q32" s="40"/>
      <c r="R32" s="26" t="str">
        <f t="shared" si="4"/>
        <v/>
      </c>
      <c r="S32" s="108">
        <v>65</v>
      </c>
      <c r="T32" s="101">
        <v>1.3317000000000001</v>
      </c>
      <c r="U32" s="108">
        <v>65</v>
      </c>
      <c r="V32" s="101">
        <v>1.4938</v>
      </c>
    </row>
    <row r="33" spans="1:22" x14ac:dyDescent="0.2">
      <c r="A33" s="22" t="str">
        <f>IF('vrhačský pětiboj'!A33="","",'vrhačský pětiboj'!A33)</f>
        <v/>
      </c>
      <c r="B33" s="113" t="str">
        <f>IF('vrhačský pětiboj'!B33="","",'vrhačský pětiboj'!B33)</f>
        <v/>
      </c>
      <c r="C33" s="62" t="str">
        <f>IF('vrhačský pětiboj'!C33="","",'vrhačský pětiboj'!C33)</f>
        <v/>
      </c>
      <c r="D33" s="98" t="str">
        <f>IF('vrhačský pětiboj'!D33="","",'vrhačský pětiboj'!D33)</f>
        <v/>
      </c>
      <c r="E33" s="105" t="str">
        <f>IF('vrhačský pětiboj'!E33="","",'vrhačský pětiboj'!E33)</f>
        <v/>
      </c>
      <c r="F33" s="98" t="str">
        <f>IF('vrhačský pětiboj'!F33="","",'vrhačský pětiboj'!F33)</f>
        <v/>
      </c>
      <c r="G33" s="62" t="str">
        <f>IF('vrhačský pětiboj'!G33="","",'vrhačský pětiboj'!G33)</f>
        <v/>
      </c>
      <c r="H33" s="69" t="str">
        <f t="shared" si="0"/>
        <v/>
      </c>
      <c r="I33" s="69" t="str">
        <f t="shared" si="1"/>
        <v/>
      </c>
      <c r="J33" s="112" t="str">
        <f t="shared" si="2"/>
        <v/>
      </c>
      <c r="K33" s="41" t="str">
        <f t="shared" si="3"/>
        <v/>
      </c>
      <c r="L33" s="127"/>
      <c r="M33" s="128"/>
      <c r="N33" s="128"/>
      <c r="O33" s="40"/>
      <c r="P33" s="40"/>
      <c r="Q33" s="40"/>
      <c r="R33" s="26" t="str">
        <f t="shared" si="4"/>
        <v/>
      </c>
      <c r="S33" s="109">
        <v>66</v>
      </c>
      <c r="T33" s="103">
        <v>1.3552</v>
      </c>
      <c r="U33" s="109">
        <v>66</v>
      </c>
      <c r="V33" s="103">
        <v>1.5250999999999999</v>
      </c>
    </row>
    <row r="34" spans="1:22" x14ac:dyDescent="0.2">
      <c r="A34" s="22" t="str">
        <f>IF('vrhačský pětiboj'!A34="","",'vrhačský pětiboj'!A34)</f>
        <v/>
      </c>
      <c r="B34" s="113" t="str">
        <f>IF('vrhačský pětiboj'!B34="","",'vrhačský pětiboj'!B34)</f>
        <v/>
      </c>
      <c r="C34" s="62" t="str">
        <f>IF('vrhačský pětiboj'!C34="","",'vrhačský pětiboj'!C34)</f>
        <v/>
      </c>
      <c r="D34" s="98" t="str">
        <f>IF('vrhačský pětiboj'!D34="","",'vrhačský pětiboj'!D34)</f>
        <v/>
      </c>
      <c r="E34" s="105" t="str">
        <f>IF('vrhačský pětiboj'!E34="","",'vrhačský pětiboj'!E34)</f>
        <v/>
      </c>
      <c r="F34" s="98" t="str">
        <f>IF('vrhačský pětiboj'!F34="","",'vrhačský pětiboj'!F34)</f>
        <v/>
      </c>
      <c r="G34" s="62" t="str">
        <f>IF('vrhačský pětiboj'!G34="","",'vrhačský pětiboj'!G34)</f>
        <v/>
      </c>
      <c r="H34" s="69" t="str">
        <f t="shared" si="0"/>
        <v/>
      </c>
      <c r="I34" s="69" t="str">
        <f t="shared" si="1"/>
        <v/>
      </c>
      <c r="J34" s="112" t="str">
        <f t="shared" si="2"/>
        <v/>
      </c>
      <c r="K34" s="41" t="str">
        <f t="shared" si="3"/>
        <v/>
      </c>
      <c r="L34" s="127"/>
      <c r="M34" s="128"/>
      <c r="N34" s="128"/>
      <c r="O34" s="40"/>
      <c r="P34" s="40"/>
      <c r="Q34" s="40"/>
      <c r="R34" s="26" t="str">
        <f t="shared" si="4"/>
        <v/>
      </c>
      <c r="S34" s="109">
        <v>67</v>
      </c>
      <c r="T34" s="103">
        <v>1.3794</v>
      </c>
      <c r="U34" s="109">
        <v>67</v>
      </c>
      <c r="V34" s="103">
        <v>1.5576000000000001</v>
      </c>
    </row>
    <row r="35" spans="1:22" ht="14.25" customHeight="1" x14ac:dyDescent="0.2">
      <c r="A35" s="22" t="str">
        <f>IF('vrhačský pětiboj'!A35="","",'vrhačský pětiboj'!A35)</f>
        <v/>
      </c>
      <c r="B35" s="113" t="str">
        <f>IF('vrhačský pětiboj'!B35="","",'vrhačský pětiboj'!B35)</f>
        <v/>
      </c>
      <c r="C35" s="62" t="str">
        <f>IF('vrhačský pětiboj'!C35="","",'vrhačský pětiboj'!C35)</f>
        <v/>
      </c>
      <c r="D35" s="98" t="str">
        <f>IF('vrhačský pětiboj'!D35="","",'vrhačský pětiboj'!D35)</f>
        <v/>
      </c>
      <c r="E35" s="105" t="str">
        <f>IF('vrhačský pětiboj'!E35="","",'vrhačský pětiboj'!E35)</f>
        <v/>
      </c>
      <c r="F35" s="98" t="str">
        <f>IF('vrhačský pětiboj'!F35="","",'vrhačský pětiboj'!F35)</f>
        <v/>
      </c>
      <c r="G35" s="62" t="str">
        <f>IF('vrhačský pětiboj'!G35="","",'vrhačský pětiboj'!G35)</f>
        <v/>
      </c>
      <c r="H35" s="69" t="str">
        <f t="shared" si="0"/>
        <v/>
      </c>
      <c r="I35" s="69" t="str">
        <f t="shared" si="1"/>
        <v/>
      </c>
      <c r="J35" s="112" t="str">
        <f t="shared" si="2"/>
        <v/>
      </c>
      <c r="K35" s="41" t="str">
        <f t="shared" si="3"/>
        <v/>
      </c>
      <c r="L35" s="127"/>
      <c r="M35" s="128"/>
      <c r="N35" s="128"/>
      <c r="O35" s="40"/>
      <c r="P35" s="40"/>
      <c r="Q35" s="40"/>
      <c r="R35" s="26" t="str">
        <f t="shared" si="4"/>
        <v/>
      </c>
      <c r="S35" s="109">
        <v>68</v>
      </c>
      <c r="T35" s="103">
        <v>1.4045000000000001</v>
      </c>
      <c r="U35" s="109">
        <v>68</v>
      </c>
      <c r="V35" s="103">
        <v>1.5913999999999999</v>
      </c>
    </row>
    <row r="36" spans="1:22" ht="13.5" customHeight="1" x14ac:dyDescent="0.2">
      <c r="A36" s="22" t="str">
        <f>IF('vrhačský pětiboj'!A36="","",'vrhačský pětiboj'!A36)</f>
        <v/>
      </c>
      <c r="B36" s="113" t="str">
        <f>IF('vrhačský pětiboj'!B36="","",'vrhačský pětiboj'!B36)</f>
        <v/>
      </c>
      <c r="C36" s="62" t="str">
        <f>IF('vrhačský pětiboj'!C36="","",'vrhačský pětiboj'!C36)</f>
        <v/>
      </c>
      <c r="D36" s="98" t="str">
        <f>IF('vrhačský pětiboj'!D36="","",'vrhačský pětiboj'!D36)</f>
        <v/>
      </c>
      <c r="E36" s="105" t="str">
        <f>IF('vrhačský pětiboj'!E36="","",'vrhačský pětiboj'!E36)</f>
        <v/>
      </c>
      <c r="F36" s="98" t="str">
        <f>IF('vrhačský pětiboj'!F36="","",'vrhačský pětiboj'!F36)</f>
        <v/>
      </c>
      <c r="G36" s="62" t="str">
        <f>IF('vrhačský pětiboj'!G36="","",'vrhačský pětiboj'!G36)</f>
        <v/>
      </c>
      <c r="H36" s="69" t="str">
        <f t="shared" si="0"/>
        <v/>
      </c>
      <c r="I36" s="69" t="str">
        <f t="shared" si="1"/>
        <v/>
      </c>
      <c r="J36" s="112" t="str">
        <f t="shared" si="2"/>
        <v/>
      </c>
      <c r="K36" s="41" t="str">
        <f t="shared" si="3"/>
        <v/>
      </c>
      <c r="L36" s="127"/>
      <c r="M36" s="128"/>
      <c r="N36" s="128"/>
      <c r="O36" s="40"/>
      <c r="P36" s="40"/>
      <c r="Q36" s="40"/>
      <c r="R36" s="26" t="str">
        <f t="shared" si="4"/>
        <v/>
      </c>
      <c r="S36" s="109">
        <v>69</v>
      </c>
      <c r="T36" s="103">
        <v>1.4305000000000001</v>
      </c>
      <c r="U36" s="109">
        <v>69</v>
      </c>
      <c r="V36" s="103">
        <v>1.6265000000000001</v>
      </c>
    </row>
    <row r="37" spans="1:22" x14ac:dyDescent="0.2">
      <c r="A37" s="22" t="str">
        <f>IF('vrhačský pětiboj'!A37="","",'vrhačský pětiboj'!A37)</f>
        <v/>
      </c>
      <c r="B37" s="113" t="str">
        <f>IF('vrhačský pětiboj'!B37="","",'vrhačský pětiboj'!B37)</f>
        <v/>
      </c>
      <c r="C37" s="62" t="str">
        <f>IF('vrhačský pětiboj'!C37="","",'vrhačský pětiboj'!C37)</f>
        <v/>
      </c>
      <c r="D37" s="98" t="str">
        <f>IF('vrhačský pětiboj'!D37="","",'vrhačský pětiboj'!D37)</f>
        <v/>
      </c>
      <c r="E37" s="105" t="str">
        <f>IF('vrhačský pětiboj'!E37="","",'vrhačský pětiboj'!E37)</f>
        <v/>
      </c>
      <c r="F37" s="98" t="str">
        <f>IF('vrhačský pětiboj'!F37="","",'vrhačský pětiboj'!F37)</f>
        <v/>
      </c>
      <c r="G37" s="62" t="str">
        <f>IF('vrhačský pětiboj'!G37="","",'vrhačský pětiboj'!G37)</f>
        <v/>
      </c>
      <c r="H37" s="69" t="str">
        <f t="shared" si="0"/>
        <v/>
      </c>
      <c r="I37" s="69" t="str">
        <f t="shared" si="1"/>
        <v/>
      </c>
      <c r="J37" s="112" t="str">
        <f t="shared" si="2"/>
        <v/>
      </c>
      <c r="K37" s="41" t="str">
        <f t="shared" si="3"/>
        <v/>
      </c>
      <c r="L37" s="127"/>
      <c r="M37" s="128"/>
      <c r="N37" s="128"/>
      <c r="O37" s="40"/>
      <c r="P37" s="40"/>
      <c r="Q37" s="40"/>
      <c r="R37" s="26" t="str">
        <f t="shared" si="4"/>
        <v/>
      </c>
      <c r="S37" s="99">
        <v>70</v>
      </c>
      <c r="T37" s="101">
        <v>1.3036000000000001</v>
      </c>
      <c r="U37" s="108">
        <v>70</v>
      </c>
      <c r="V37" s="101">
        <v>1.6631</v>
      </c>
    </row>
    <row r="38" spans="1:22" x14ac:dyDescent="0.2">
      <c r="A38" s="22" t="str">
        <f>IF('vrhačský pětiboj'!A38="","",'vrhačský pětiboj'!A38)</f>
        <v/>
      </c>
      <c r="B38" s="113" t="str">
        <f>IF('vrhačský pětiboj'!B38="","",'vrhačský pětiboj'!B38)</f>
        <v/>
      </c>
      <c r="C38" s="62" t="str">
        <f>IF('vrhačský pětiboj'!C38="","",'vrhačský pětiboj'!C38)</f>
        <v/>
      </c>
      <c r="D38" s="98" t="str">
        <f>IF('vrhačský pětiboj'!D38="","",'vrhačský pětiboj'!D38)</f>
        <v/>
      </c>
      <c r="E38" s="105" t="str">
        <f>IF('vrhačský pětiboj'!E38="","",'vrhačský pětiboj'!E38)</f>
        <v/>
      </c>
      <c r="F38" s="98" t="str">
        <f>IF('vrhačský pětiboj'!F38="","",'vrhačský pětiboj'!F38)</f>
        <v/>
      </c>
      <c r="G38" s="62" t="str">
        <f>IF('vrhačský pětiboj'!G38="","",'vrhačský pětiboj'!G38)</f>
        <v/>
      </c>
      <c r="H38" s="69" t="str">
        <f t="shared" si="0"/>
        <v/>
      </c>
      <c r="I38" s="69" t="str">
        <f t="shared" si="1"/>
        <v/>
      </c>
      <c r="J38" s="112" t="str">
        <f t="shared" si="2"/>
        <v/>
      </c>
      <c r="K38" s="41" t="str">
        <f t="shared" si="3"/>
        <v/>
      </c>
      <c r="L38" s="127"/>
      <c r="M38" s="128"/>
      <c r="N38" s="128"/>
      <c r="O38" s="40"/>
      <c r="P38" s="40"/>
      <c r="Q38" s="40"/>
      <c r="R38" s="26" t="str">
        <f t="shared" si="4"/>
        <v/>
      </c>
      <c r="S38" s="110">
        <v>71</v>
      </c>
      <c r="T38" s="103">
        <v>1.3286</v>
      </c>
      <c r="U38" s="109">
        <v>71</v>
      </c>
      <c r="V38" s="103">
        <v>1.7013</v>
      </c>
    </row>
    <row r="39" spans="1:22" x14ac:dyDescent="0.2">
      <c r="A39" s="22" t="str">
        <f>IF('vrhačský pětiboj'!A39="","",'vrhačský pětiboj'!A39)</f>
        <v/>
      </c>
      <c r="B39" s="113" t="str">
        <f>IF('vrhačský pětiboj'!B39="","",'vrhačský pětiboj'!B39)</f>
        <v/>
      </c>
      <c r="C39" s="62" t="str">
        <f>IF('vrhačský pětiboj'!C39="","",'vrhačský pětiboj'!C39)</f>
        <v/>
      </c>
      <c r="D39" s="98" t="str">
        <f>IF('vrhačský pětiboj'!D39="","",'vrhačský pětiboj'!D39)</f>
        <v/>
      </c>
      <c r="E39" s="105" t="str">
        <f>IF('vrhačský pětiboj'!E39="","",'vrhačský pětiboj'!E39)</f>
        <v/>
      </c>
      <c r="F39" s="98" t="str">
        <f>IF('vrhačský pětiboj'!F39="","",'vrhačský pětiboj'!F39)</f>
        <v/>
      </c>
      <c r="G39" s="62" t="str">
        <f>IF('vrhačský pětiboj'!G39="","",'vrhačský pětiboj'!G39)</f>
        <v/>
      </c>
      <c r="H39" s="69" t="str">
        <f t="shared" si="0"/>
        <v/>
      </c>
      <c r="I39" s="69" t="str">
        <f t="shared" si="1"/>
        <v/>
      </c>
      <c r="J39" s="112" t="str">
        <f t="shared" si="2"/>
        <v/>
      </c>
      <c r="K39" s="41" t="str">
        <f t="shared" si="3"/>
        <v/>
      </c>
      <c r="L39" s="127"/>
      <c r="M39" s="128"/>
      <c r="N39" s="128"/>
      <c r="O39" s="40"/>
      <c r="P39" s="40"/>
      <c r="Q39" s="40"/>
      <c r="R39" s="26" t="str">
        <f t="shared" si="4"/>
        <v/>
      </c>
      <c r="S39" s="110">
        <v>72</v>
      </c>
      <c r="T39" s="103">
        <v>1.3545</v>
      </c>
      <c r="U39" s="109">
        <v>72</v>
      </c>
      <c r="V39" s="103">
        <v>1.7411000000000001</v>
      </c>
    </row>
    <row r="40" spans="1:22" x14ac:dyDescent="0.2">
      <c r="A40" s="22" t="str">
        <f>IF('vrhačský pětiboj'!A40="","",'vrhačský pětiboj'!A40)</f>
        <v/>
      </c>
      <c r="B40" s="113" t="str">
        <f>IF('vrhačský pětiboj'!B40="","",'vrhačský pětiboj'!B40)</f>
        <v/>
      </c>
      <c r="C40" s="62" t="str">
        <f>IF('vrhačský pětiboj'!C40="","",'vrhačský pětiboj'!C40)</f>
        <v/>
      </c>
      <c r="D40" s="98" t="str">
        <f>IF('vrhačský pětiboj'!D40="","",'vrhačský pětiboj'!D40)</f>
        <v/>
      </c>
      <c r="E40" s="105" t="str">
        <f>IF('vrhačský pětiboj'!E40="","",'vrhačský pětiboj'!E40)</f>
        <v/>
      </c>
      <c r="F40" s="98" t="str">
        <f>IF('vrhačský pětiboj'!F40="","",'vrhačský pětiboj'!F40)</f>
        <v/>
      </c>
      <c r="G40" s="62" t="str">
        <f>IF('vrhačský pětiboj'!G40="","",'vrhačský pětiboj'!G40)</f>
        <v/>
      </c>
      <c r="H40" s="69" t="str">
        <f t="shared" si="0"/>
        <v/>
      </c>
      <c r="I40" s="69" t="str">
        <f t="shared" si="1"/>
        <v/>
      </c>
      <c r="J40" s="112" t="str">
        <f t="shared" si="2"/>
        <v/>
      </c>
      <c r="K40" s="41" t="str">
        <f t="shared" si="3"/>
        <v/>
      </c>
      <c r="L40" s="127"/>
      <c r="M40" s="128"/>
      <c r="N40" s="128"/>
      <c r="O40" s="40"/>
      <c r="P40" s="40"/>
      <c r="Q40" s="40"/>
      <c r="R40" s="26" t="str">
        <f t="shared" si="4"/>
        <v/>
      </c>
      <c r="S40" s="110">
        <v>73</v>
      </c>
      <c r="T40" s="103">
        <v>1.3814</v>
      </c>
      <c r="U40" s="109">
        <v>73</v>
      </c>
      <c r="V40" s="103">
        <v>1.7827</v>
      </c>
    </row>
    <row r="41" spans="1:22" x14ac:dyDescent="0.2">
      <c r="A41" s="22" t="str">
        <f>IF('vrhačský pětiboj'!A41="","",'vrhačský pětiboj'!A41)</f>
        <v/>
      </c>
      <c r="B41" s="113" t="str">
        <f>IF('vrhačský pětiboj'!B41="","",'vrhačský pětiboj'!B41)</f>
        <v/>
      </c>
      <c r="C41" s="62" t="str">
        <f>IF('vrhačský pětiboj'!C41="","",'vrhačský pětiboj'!C41)</f>
        <v/>
      </c>
      <c r="D41" s="98" t="str">
        <f>IF('vrhačský pětiboj'!D41="","",'vrhačský pětiboj'!D41)</f>
        <v/>
      </c>
      <c r="E41" s="105" t="str">
        <f>IF('vrhačský pětiboj'!E41="","",'vrhačský pětiboj'!E41)</f>
        <v/>
      </c>
      <c r="F41" s="98" t="str">
        <f>IF('vrhačský pětiboj'!F41="","",'vrhačský pětiboj'!F41)</f>
        <v/>
      </c>
      <c r="G41" s="62" t="str">
        <f>IF('vrhačský pětiboj'!G41="","",'vrhačský pětiboj'!G41)</f>
        <v/>
      </c>
      <c r="H41" s="69" t="str">
        <f t="shared" si="0"/>
        <v/>
      </c>
      <c r="I41" s="69" t="str">
        <f t="shared" si="1"/>
        <v/>
      </c>
      <c r="J41" s="112" t="str">
        <f t="shared" si="2"/>
        <v/>
      </c>
      <c r="K41" s="41" t="str">
        <f t="shared" si="3"/>
        <v/>
      </c>
      <c r="L41" s="127"/>
      <c r="M41" s="128"/>
      <c r="N41" s="128"/>
      <c r="O41" s="40"/>
      <c r="P41" s="40"/>
      <c r="Q41" s="40"/>
      <c r="R41" s="26" t="str">
        <f t="shared" si="4"/>
        <v/>
      </c>
      <c r="S41" s="110">
        <v>74</v>
      </c>
      <c r="T41" s="103">
        <v>1.4094</v>
      </c>
      <c r="U41" s="109">
        <v>74</v>
      </c>
      <c r="V41" s="103">
        <v>1.8261000000000001</v>
      </c>
    </row>
    <row r="42" spans="1:22" x14ac:dyDescent="0.2">
      <c r="A42" s="22" t="str">
        <f>IF('vrhačský pětiboj'!A42="","",'vrhačský pětiboj'!A42)</f>
        <v/>
      </c>
      <c r="B42" s="113" t="str">
        <f>IF('vrhačský pětiboj'!B42="","",'vrhačský pětiboj'!B42)</f>
        <v/>
      </c>
      <c r="C42" s="62" t="str">
        <f>IF('vrhačský pětiboj'!C42="","",'vrhačský pětiboj'!C42)</f>
        <v/>
      </c>
      <c r="D42" s="98" t="str">
        <f>IF('vrhačský pětiboj'!D42="","",'vrhačský pětiboj'!D42)</f>
        <v/>
      </c>
      <c r="E42" s="105" t="str">
        <f>IF('vrhačský pětiboj'!E42="","",'vrhačský pětiboj'!E42)</f>
        <v/>
      </c>
      <c r="F42" s="98" t="str">
        <f>IF('vrhačský pětiboj'!F42="","",'vrhačský pětiboj'!F42)</f>
        <v/>
      </c>
      <c r="G42" s="62" t="str">
        <f>IF('vrhačský pětiboj'!G42="","",'vrhačský pětiboj'!G42)</f>
        <v/>
      </c>
      <c r="H42" s="69" t="str">
        <f t="shared" si="0"/>
        <v/>
      </c>
      <c r="I42" s="69" t="str">
        <f t="shared" si="1"/>
        <v/>
      </c>
      <c r="J42" s="112" t="str">
        <f t="shared" si="2"/>
        <v/>
      </c>
      <c r="K42" s="41" t="str">
        <f t="shared" si="3"/>
        <v/>
      </c>
      <c r="L42" s="129"/>
      <c r="M42" s="129"/>
      <c r="N42" s="129"/>
      <c r="O42" s="68"/>
      <c r="P42" s="68"/>
      <c r="Q42" s="68"/>
      <c r="R42" s="26" t="str">
        <f t="shared" si="4"/>
        <v/>
      </c>
      <c r="S42" s="99">
        <v>75</v>
      </c>
      <c r="T42" s="101">
        <v>1.4384999999999999</v>
      </c>
      <c r="U42" s="108">
        <v>75</v>
      </c>
      <c r="V42" s="101">
        <v>1.5282</v>
      </c>
    </row>
    <row r="43" spans="1:22" x14ac:dyDescent="0.2">
      <c r="A43" s="22" t="str">
        <f>IF('vrhačský pětiboj'!A43="","",'vrhačský pětiboj'!A43)</f>
        <v/>
      </c>
      <c r="B43" s="113" t="str">
        <f>IF('vrhačský pětiboj'!B43="","",'vrhačský pětiboj'!B43)</f>
        <v/>
      </c>
      <c r="C43" s="62" t="str">
        <f>IF('vrhačský pětiboj'!C43="","",'vrhačský pětiboj'!C43)</f>
        <v/>
      </c>
      <c r="D43" s="98" t="str">
        <f>IF('vrhačský pětiboj'!D43="","",'vrhačský pětiboj'!D43)</f>
        <v/>
      </c>
      <c r="E43" s="105" t="str">
        <f>IF('vrhačský pětiboj'!E43="","",'vrhačský pětiboj'!E43)</f>
        <v/>
      </c>
      <c r="F43" s="98" t="str">
        <f>IF('vrhačský pětiboj'!F43="","",'vrhačský pětiboj'!F43)</f>
        <v/>
      </c>
      <c r="G43" s="62" t="str">
        <f>IF('vrhačský pětiboj'!G43="","",'vrhačský pětiboj'!G43)</f>
        <v/>
      </c>
      <c r="H43" s="69" t="str">
        <f t="shared" si="0"/>
        <v/>
      </c>
      <c r="I43" s="69" t="str">
        <f t="shared" si="1"/>
        <v/>
      </c>
      <c r="J43" s="112" t="str">
        <f t="shared" si="2"/>
        <v/>
      </c>
      <c r="K43" s="41" t="str">
        <f t="shared" si="3"/>
        <v/>
      </c>
      <c r="L43" s="129"/>
      <c r="M43" s="129"/>
      <c r="N43" s="129"/>
      <c r="O43" s="68"/>
      <c r="P43" s="68"/>
      <c r="Q43" s="68"/>
      <c r="R43" s="26" t="str">
        <f t="shared" si="4"/>
        <v/>
      </c>
      <c r="S43" s="110">
        <v>76</v>
      </c>
      <c r="T43" s="103">
        <v>1.4688000000000001</v>
      </c>
      <c r="U43" s="109">
        <v>76</v>
      </c>
      <c r="V43" s="103">
        <v>1.5670999999999999</v>
      </c>
    </row>
    <row r="44" spans="1:22" x14ac:dyDescent="0.2">
      <c r="A44" s="22" t="str">
        <f>IF('vrhačský pětiboj'!A44="","",'vrhačský pětiboj'!A44)</f>
        <v/>
      </c>
      <c r="B44" s="113" t="str">
        <f>IF('vrhačský pětiboj'!B44="","",'vrhačský pětiboj'!B44)</f>
        <v/>
      </c>
      <c r="C44" s="62" t="str">
        <f>IF('vrhačský pětiboj'!C44="","",'vrhačský pětiboj'!C44)</f>
        <v/>
      </c>
      <c r="D44" s="98" t="str">
        <f>IF('vrhačský pětiboj'!D44="","",'vrhačský pětiboj'!D44)</f>
        <v/>
      </c>
      <c r="E44" s="105" t="str">
        <f>IF('vrhačský pětiboj'!E44="","",'vrhačský pětiboj'!E44)</f>
        <v/>
      </c>
      <c r="F44" s="98" t="str">
        <f>IF('vrhačský pětiboj'!F44="","",'vrhačský pětiboj'!F44)</f>
        <v/>
      </c>
      <c r="G44" s="62" t="str">
        <f>IF('vrhačský pětiboj'!G44="","",'vrhačský pětiboj'!G44)</f>
        <v/>
      </c>
      <c r="H44" s="69" t="str">
        <f t="shared" si="0"/>
        <v/>
      </c>
      <c r="I44" s="69" t="str">
        <f t="shared" si="1"/>
        <v/>
      </c>
      <c r="J44" s="112" t="str">
        <f t="shared" si="2"/>
        <v/>
      </c>
      <c r="K44" s="41" t="str">
        <f t="shared" si="3"/>
        <v/>
      </c>
      <c r="L44" s="129"/>
      <c r="M44" s="129"/>
      <c r="N44" s="129"/>
      <c r="O44" s="68"/>
      <c r="P44" s="68"/>
      <c r="Q44" s="68"/>
      <c r="R44" s="26" t="str">
        <f t="shared" si="4"/>
        <v/>
      </c>
      <c r="S44" s="110">
        <v>77</v>
      </c>
      <c r="T44" s="103">
        <v>1.5003</v>
      </c>
      <c r="U44" s="109">
        <v>77</v>
      </c>
      <c r="V44" s="103">
        <v>1.6079000000000001</v>
      </c>
    </row>
    <row r="45" spans="1:22" ht="14.25" customHeight="1" x14ac:dyDescent="0.2">
      <c r="A45" s="22" t="str">
        <f>IF('vrhačský pětiboj'!A45="","",'vrhačský pětiboj'!A45)</f>
        <v/>
      </c>
      <c r="B45" s="113" t="str">
        <f>IF('vrhačský pětiboj'!B45="","",'vrhačský pětiboj'!B45)</f>
        <v/>
      </c>
      <c r="C45" s="62" t="str">
        <f>IF('vrhačský pětiboj'!C45="","",'vrhačský pětiboj'!C45)</f>
        <v/>
      </c>
      <c r="D45" s="98" t="str">
        <f>IF('vrhačský pětiboj'!D45="","",'vrhačský pětiboj'!D45)</f>
        <v/>
      </c>
      <c r="E45" s="105" t="str">
        <f>IF('vrhačský pětiboj'!E45="","",'vrhačský pětiboj'!E45)</f>
        <v/>
      </c>
      <c r="F45" s="98" t="str">
        <f>IF('vrhačský pětiboj'!F45="","",'vrhačský pětiboj'!F45)</f>
        <v/>
      </c>
      <c r="G45" s="62" t="str">
        <f>IF('vrhačský pětiboj'!G45="","",'vrhačský pětiboj'!G45)</f>
        <v/>
      </c>
      <c r="H45" s="69" t="str">
        <f t="shared" si="0"/>
        <v/>
      </c>
      <c r="I45" s="69" t="str">
        <f t="shared" si="1"/>
        <v/>
      </c>
      <c r="J45" s="112" t="str">
        <f t="shared" si="2"/>
        <v/>
      </c>
      <c r="K45" s="41" t="str">
        <f t="shared" si="3"/>
        <v/>
      </c>
      <c r="L45" s="130"/>
      <c r="M45" s="130"/>
      <c r="N45" s="130"/>
      <c r="O45" s="107"/>
      <c r="P45" s="107"/>
      <c r="Q45" s="107"/>
      <c r="R45" s="26" t="str">
        <f t="shared" si="4"/>
        <v/>
      </c>
      <c r="S45" s="110">
        <v>78</v>
      </c>
      <c r="T45" s="103">
        <v>1.5331999999999999</v>
      </c>
      <c r="U45" s="109">
        <v>78</v>
      </c>
      <c r="V45" s="103">
        <v>1.6508</v>
      </c>
    </row>
    <row r="46" spans="1:22" x14ac:dyDescent="0.2">
      <c r="A46" s="22" t="str">
        <f>IF('vrhačský pětiboj'!A46="","",'vrhačský pětiboj'!A46)</f>
        <v/>
      </c>
      <c r="B46" s="113" t="str">
        <f>IF('vrhačský pětiboj'!B46="","",'vrhačský pětiboj'!B46)</f>
        <v/>
      </c>
      <c r="C46" s="62" t="str">
        <f>IF('vrhačský pětiboj'!C46="","",'vrhačský pětiboj'!C46)</f>
        <v/>
      </c>
      <c r="D46" s="98" t="str">
        <f>IF('vrhačský pětiboj'!D46="","",'vrhačský pětiboj'!D46)</f>
        <v/>
      </c>
      <c r="E46" s="105" t="str">
        <f>IF('vrhačský pětiboj'!E46="","",'vrhačský pětiboj'!E46)</f>
        <v/>
      </c>
      <c r="F46" s="98" t="str">
        <f>IF('vrhačský pětiboj'!F46="","",'vrhačský pětiboj'!F46)</f>
        <v/>
      </c>
      <c r="G46" s="62" t="str">
        <f>IF('vrhačský pětiboj'!G46="","",'vrhačský pětiboj'!G46)</f>
        <v/>
      </c>
      <c r="H46" s="69" t="str">
        <f t="shared" si="0"/>
        <v/>
      </c>
      <c r="I46" s="69" t="str">
        <f t="shared" si="1"/>
        <v/>
      </c>
      <c r="J46" s="112" t="str">
        <f t="shared" si="2"/>
        <v/>
      </c>
      <c r="K46" s="41" t="str">
        <f t="shared" si="3"/>
        <v/>
      </c>
      <c r="L46" s="131"/>
      <c r="M46" s="131"/>
      <c r="N46" s="131"/>
      <c r="O46" s="25"/>
      <c r="P46" s="25"/>
      <c r="Q46" s="25"/>
      <c r="R46" s="26" t="str">
        <f t="shared" si="4"/>
        <v/>
      </c>
      <c r="S46" s="110">
        <v>79</v>
      </c>
      <c r="T46" s="103">
        <v>1.5674999999999999</v>
      </c>
      <c r="U46" s="109">
        <v>79</v>
      </c>
      <c r="V46" s="103">
        <v>1.6958</v>
      </c>
    </row>
    <row r="47" spans="1:22" x14ac:dyDescent="0.2">
      <c r="A47" s="22" t="str">
        <f>IF('vrhačský pětiboj'!A47="","",'vrhačský pětiboj'!A47)</f>
        <v/>
      </c>
      <c r="B47" s="113" t="str">
        <f>IF('vrhačský pětiboj'!B47="","",'vrhačský pětiboj'!B47)</f>
        <v/>
      </c>
      <c r="C47" s="62" t="str">
        <f>IF('vrhačský pětiboj'!C47="","",'vrhačský pětiboj'!C47)</f>
        <v/>
      </c>
      <c r="D47" s="98" t="str">
        <f>IF('vrhačský pětiboj'!D47="","",'vrhačský pětiboj'!D47)</f>
        <v/>
      </c>
      <c r="E47" s="105" t="str">
        <f>IF('vrhačský pětiboj'!E47="","",'vrhačský pětiboj'!E47)</f>
        <v/>
      </c>
      <c r="F47" s="98" t="str">
        <f>IF('vrhačský pětiboj'!F47="","",'vrhačský pětiboj'!F47)</f>
        <v/>
      </c>
      <c r="G47" s="62" t="str">
        <f>IF('vrhačský pětiboj'!G47="","",'vrhačský pětiboj'!G47)</f>
        <v/>
      </c>
      <c r="H47" s="69" t="str">
        <f t="shared" si="0"/>
        <v/>
      </c>
      <c r="I47" s="69" t="str">
        <f t="shared" si="1"/>
        <v/>
      </c>
      <c r="J47" s="112" t="str">
        <f t="shared" si="2"/>
        <v/>
      </c>
      <c r="K47" s="41" t="str">
        <f t="shared" si="3"/>
        <v/>
      </c>
      <c r="L47" s="127"/>
      <c r="M47" s="128"/>
      <c r="N47" s="128"/>
      <c r="O47" s="40"/>
      <c r="P47" s="40"/>
      <c r="Q47" s="40"/>
      <c r="R47" s="26" t="str">
        <f t="shared" si="4"/>
        <v/>
      </c>
      <c r="S47" s="99">
        <v>80</v>
      </c>
      <c r="T47" s="101">
        <v>1.3885000000000001</v>
      </c>
      <c r="U47" s="108">
        <v>80</v>
      </c>
      <c r="V47" s="101">
        <v>1.7433000000000001</v>
      </c>
    </row>
    <row r="48" spans="1:22" x14ac:dyDescent="0.2">
      <c r="A48" s="22" t="str">
        <f>IF('vrhačský pětiboj'!A48="","",'vrhačský pětiboj'!A48)</f>
        <v/>
      </c>
      <c r="B48" s="113" t="str">
        <f>IF('vrhačský pětiboj'!B48="","",'vrhačský pětiboj'!B48)</f>
        <v/>
      </c>
      <c r="C48" s="62" t="str">
        <f>IF('vrhačský pětiboj'!C48="","",'vrhačský pětiboj'!C48)</f>
        <v/>
      </c>
      <c r="D48" s="98" t="str">
        <f>IF('vrhačský pětiboj'!D48="","",'vrhačský pětiboj'!D48)</f>
        <v/>
      </c>
      <c r="E48" s="105" t="str">
        <f>IF('vrhačský pětiboj'!E48="","",'vrhačský pětiboj'!E48)</f>
        <v/>
      </c>
      <c r="F48" s="98" t="str">
        <f>IF('vrhačský pětiboj'!F48="","",'vrhačský pětiboj'!F48)</f>
        <v/>
      </c>
      <c r="G48" s="62" t="str">
        <f>IF('vrhačský pětiboj'!G48="","",'vrhačský pětiboj'!G48)</f>
        <v/>
      </c>
      <c r="H48" s="69" t="str">
        <f t="shared" si="0"/>
        <v/>
      </c>
      <c r="I48" s="69" t="str">
        <f t="shared" si="1"/>
        <v/>
      </c>
      <c r="J48" s="112" t="str">
        <f t="shared" si="2"/>
        <v/>
      </c>
      <c r="K48" s="41" t="str">
        <f t="shared" si="3"/>
        <v/>
      </c>
      <c r="L48" s="127"/>
      <c r="M48" s="128"/>
      <c r="N48" s="128"/>
      <c r="O48" s="40"/>
      <c r="P48" s="40"/>
      <c r="Q48" s="40"/>
      <c r="R48" s="26" t="str">
        <f t="shared" si="4"/>
        <v/>
      </c>
      <c r="S48" s="110">
        <v>81</v>
      </c>
      <c r="T48" s="103">
        <v>1.421</v>
      </c>
      <c r="U48" s="109">
        <v>81</v>
      </c>
      <c r="V48" s="103">
        <v>1.7934000000000001</v>
      </c>
    </row>
    <row r="49" spans="1:22" x14ac:dyDescent="0.2">
      <c r="A49" s="22" t="str">
        <f>IF('vrhačský pětiboj'!A49="","",'vrhačský pětiboj'!A49)</f>
        <v/>
      </c>
      <c r="B49" s="113" t="str">
        <f>IF('vrhačský pětiboj'!B49="","",'vrhačský pětiboj'!B49)</f>
        <v/>
      </c>
      <c r="C49" s="62" t="str">
        <f>IF('vrhačský pětiboj'!C49="","",'vrhačský pětiboj'!C49)</f>
        <v/>
      </c>
      <c r="D49" s="98" t="str">
        <f>IF('vrhačský pětiboj'!D49="","",'vrhačský pětiboj'!D49)</f>
        <v/>
      </c>
      <c r="E49" s="105" t="str">
        <f>IF('vrhačský pětiboj'!E49="","",'vrhačský pětiboj'!E49)</f>
        <v/>
      </c>
      <c r="F49" s="98" t="str">
        <f>IF('vrhačský pětiboj'!F49="","",'vrhačský pětiboj'!F49)</f>
        <v/>
      </c>
      <c r="G49" s="62" t="str">
        <f>IF('vrhačský pětiboj'!G49="","",'vrhačský pětiboj'!G49)</f>
        <v/>
      </c>
      <c r="H49" s="69" t="str">
        <f t="shared" si="0"/>
        <v/>
      </c>
      <c r="I49" s="69" t="str">
        <f t="shared" si="1"/>
        <v/>
      </c>
      <c r="J49" s="112" t="str">
        <f t="shared" si="2"/>
        <v/>
      </c>
      <c r="K49" s="41" t="str">
        <f t="shared" si="3"/>
        <v/>
      </c>
      <c r="L49" s="127"/>
      <c r="M49" s="128"/>
      <c r="N49" s="128"/>
      <c r="O49" s="40"/>
      <c r="P49" s="40"/>
      <c r="Q49" s="40"/>
      <c r="R49" s="26" t="str">
        <f t="shared" si="4"/>
        <v/>
      </c>
      <c r="S49" s="110">
        <v>82</v>
      </c>
      <c r="T49" s="103">
        <v>1.4550000000000001</v>
      </c>
      <c r="U49" s="109">
        <v>82</v>
      </c>
      <c r="V49" s="103">
        <v>1.8463000000000001</v>
      </c>
    </row>
    <row r="50" spans="1:22" x14ac:dyDescent="0.2">
      <c r="A50" s="22" t="str">
        <f>IF('vrhačský pětiboj'!A50="","",'vrhačský pětiboj'!A50)</f>
        <v/>
      </c>
      <c r="B50" s="113" t="str">
        <f>IF('vrhačský pětiboj'!B50="","",'vrhačský pětiboj'!B50)</f>
        <v/>
      </c>
      <c r="C50" s="62" t="str">
        <f>IF('vrhačský pětiboj'!C50="","",'vrhačský pětiboj'!C50)</f>
        <v/>
      </c>
      <c r="D50" s="98" t="str">
        <f>IF('vrhačský pětiboj'!D50="","",'vrhačský pětiboj'!D50)</f>
        <v/>
      </c>
      <c r="E50" s="105" t="str">
        <f>IF('vrhačský pětiboj'!E50="","",'vrhačský pětiboj'!E50)</f>
        <v/>
      </c>
      <c r="F50" s="98" t="str">
        <f>IF('vrhačský pětiboj'!F50="","",'vrhačský pětiboj'!F50)</f>
        <v/>
      </c>
      <c r="G50" s="62" t="str">
        <f>IF('vrhačský pětiboj'!G50="","",'vrhačský pětiboj'!G50)</f>
        <v/>
      </c>
      <c r="H50" s="69" t="str">
        <f t="shared" si="0"/>
        <v/>
      </c>
      <c r="I50" s="69" t="str">
        <f t="shared" si="1"/>
        <v/>
      </c>
      <c r="J50" s="112" t="str">
        <f t="shared" si="2"/>
        <v/>
      </c>
      <c r="K50" s="41" t="str">
        <f t="shared" si="3"/>
        <v/>
      </c>
      <c r="L50" s="127"/>
      <c r="M50" s="128"/>
      <c r="N50" s="128"/>
      <c r="O50" s="40"/>
      <c r="P50" s="40"/>
      <c r="Q50" s="40"/>
      <c r="R50" s="26" t="str">
        <f t="shared" si="4"/>
        <v/>
      </c>
      <c r="S50" s="110">
        <v>83</v>
      </c>
      <c r="T50" s="103">
        <v>1.4905999999999999</v>
      </c>
      <c r="U50" s="109">
        <v>83</v>
      </c>
      <c r="V50" s="103">
        <v>1.9021999999999999</v>
      </c>
    </row>
    <row r="51" spans="1:22" x14ac:dyDescent="0.2">
      <c r="A51" s="22" t="str">
        <f>IF('vrhačský pětiboj'!A51="","",'vrhačský pětiboj'!A51)</f>
        <v/>
      </c>
      <c r="B51" s="113" t="str">
        <f>IF('vrhačský pětiboj'!B51="","",'vrhačský pětiboj'!B51)</f>
        <v/>
      </c>
      <c r="C51" s="62" t="str">
        <f>IF('vrhačský pětiboj'!C51="","",'vrhačský pětiboj'!C51)</f>
        <v/>
      </c>
      <c r="D51" s="98" t="str">
        <f>IF('vrhačský pětiboj'!D51="","",'vrhačský pětiboj'!D51)</f>
        <v/>
      </c>
      <c r="E51" s="105" t="str">
        <f>IF('vrhačský pětiboj'!E51="","",'vrhačský pětiboj'!E51)</f>
        <v/>
      </c>
      <c r="F51" s="98" t="str">
        <f>IF('vrhačský pětiboj'!F51="","",'vrhačský pětiboj'!F51)</f>
        <v/>
      </c>
      <c r="G51" s="62" t="str">
        <f>IF('vrhačský pětiboj'!G51="","",'vrhačský pětiboj'!G51)</f>
        <v/>
      </c>
      <c r="H51" s="69" t="str">
        <f t="shared" si="0"/>
        <v/>
      </c>
      <c r="I51" s="69" t="str">
        <f t="shared" si="1"/>
        <v/>
      </c>
      <c r="J51" s="112" t="str">
        <f t="shared" si="2"/>
        <v/>
      </c>
      <c r="K51" s="41" t="str">
        <f t="shared" si="3"/>
        <v/>
      </c>
      <c r="L51" s="127"/>
      <c r="M51" s="128"/>
      <c r="N51" s="128"/>
      <c r="O51" s="40"/>
      <c r="P51" s="40"/>
      <c r="Q51" s="40"/>
      <c r="R51" s="26" t="str">
        <f t="shared" si="4"/>
        <v/>
      </c>
      <c r="S51" s="110">
        <v>84</v>
      </c>
      <c r="T51" s="103">
        <v>1.5279</v>
      </c>
      <c r="U51" s="109">
        <v>84</v>
      </c>
      <c r="V51" s="103">
        <v>1.9615</v>
      </c>
    </row>
    <row r="52" spans="1:22" x14ac:dyDescent="0.2">
      <c r="A52" s="22" t="str">
        <f>IF('vrhačský pětiboj'!A52="","",'vrhačský pětiboj'!A52)</f>
        <v/>
      </c>
      <c r="B52" s="113" t="str">
        <f>IF('vrhačský pětiboj'!B52="","",'vrhačský pětiboj'!B52)</f>
        <v/>
      </c>
      <c r="C52" s="62" t="str">
        <f>IF('vrhačský pětiboj'!C52="","",'vrhačský pětiboj'!C52)</f>
        <v/>
      </c>
      <c r="D52" s="98" t="str">
        <f>IF('vrhačský pětiboj'!D52="","",'vrhačský pětiboj'!D52)</f>
        <v/>
      </c>
      <c r="E52" s="105" t="str">
        <f>IF('vrhačský pětiboj'!E52="","",'vrhačský pětiboj'!E52)</f>
        <v/>
      </c>
      <c r="F52" s="98" t="str">
        <f>IF('vrhačský pětiboj'!F52="","",'vrhačský pětiboj'!F52)</f>
        <v/>
      </c>
      <c r="G52" s="62" t="str">
        <f>IF('vrhačský pětiboj'!G52="","",'vrhačský pětiboj'!G52)</f>
        <v/>
      </c>
      <c r="H52" s="69" t="str">
        <f t="shared" si="0"/>
        <v/>
      </c>
      <c r="I52" s="69" t="str">
        <f t="shared" si="1"/>
        <v/>
      </c>
      <c r="J52" s="112" t="str">
        <f t="shared" si="2"/>
        <v/>
      </c>
      <c r="K52" s="41" t="str">
        <f t="shared" si="3"/>
        <v/>
      </c>
      <c r="L52" s="127"/>
      <c r="M52" s="128"/>
      <c r="N52" s="128"/>
      <c r="O52" s="40"/>
      <c r="P52" s="40"/>
      <c r="Q52" s="40"/>
      <c r="R52" s="26" t="str">
        <f t="shared" si="4"/>
        <v/>
      </c>
      <c r="S52" s="99">
        <v>85</v>
      </c>
      <c r="T52" s="101">
        <v>1.5670999999999999</v>
      </c>
      <c r="U52" s="108">
        <v>85</v>
      </c>
      <c r="V52" s="101">
        <v>2.0244</v>
      </c>
    </row>
    <row r="53" spans="1:22" x14ac:dyDescent="0.2">
      <c r="A53" s="22" t="str">
        <f>IF('vrhačský pětiboj'!A53="","",'vrhačský pětiboj'!A53)</f>
        <v/>
      </c>
      <c r="B53" s="113" t="str">
        <f>IF('vrhačský pětiboj'!B53="","",'vrhačský pětiboj'!B53)</f>
        <v/>
      </c>
      <c r="C53" s="62" t="str">
        <f>IF('vrhačský pětiboj'!C53="","",'vrhačský pětiboj'!C53)</f>
        <v/>
      </c>
      <c r="D53" s="98" t="str">
        <f>IF('vrhačský pětiboj'!D53="","",'vrhačský pětiboj'!D53)</f>
        <v/>
      </c>
      <c r="E53" s="105" t="str">
        <f>IF('vrhačský pětiboj'!E53="","",'vrhačský pětiboj'!E53)</f>
        <v/>
      </c>
      <c r="F53" s="98" t="str">
        <f>IF('vrhačský pětiboj'!F53="","",'vrhačský pětiboj'!F53)</f>
        <v/>
      </c>
      <c r="G53" s="62" t="str">
        <f>IF('vrhačský pětiboj'!G53="","",'vrhačský pětiboj'!G53)</f>
        <v/>
      </c>
      <c r="H53" s="69" t="str">
        <f t="shared" si="0"/>
        <v/>
      </c>
      <c r="I53" s="69" t="str">
        <f t="shared" si="1"/>
        <v/>
      </c>
      <c r="J53" s="112" t="str">
        <f t="shared" si="2"/>
        <v/>
      </c>
      <c r="K53" s="41" t="str">
        <f t="shared" si="3"/>
        <v/>
      </c>
      <c r="L53" s="127"/>
      <c r="M53" s="128"/>
      <c r="N53" s="128"/>
      <c r="O53" s="40"/>
      <c r="P53" s="40"/>
      <c r="Q53" s="40"/>
      <c r="R53" s="26" t="str">
        <f t="shared" si="4"/>
        <v/>
      </c>
      <c r="S53" s="110">
        <v>86</v>
      </c>
      <c r="T53" s="103">
        <v>1.6084000000000001</v>
      </c>
      <c r="U53" s="109">
        <v>86</v>
      </c>
      <c r="V53" s="103">
        <v>2.0914000000000001</v>
      </c>
    </row>
    <row r="54" spans="1:22" x14ac:dyDescent="0.2">
      <c r="A54" s="22" t="str">
        <f>IF('vrhačský pětiboj'!A54="","",'vrhačský pětiboj'!A54)</f>
        <v/>
      </c>
      <c r="B54" s="113" t="str">
        <f>IF('vrhačský pětiboj'!B54="","",'vrhačský pětiboj'!B54)</f>
        <v/>
      </c>
      <c r="C54" s="62" t="str">
        <f>IF('vrhačský pětiboj'!C54="","",'vrhačský pětiboj'!C54)</f>
        <v/>
      </c>
      <c r="D54" s="98" t="str">
        <f>IF('vrhačský pětiboj'!D54="","",'vrhačský pětiboj'!D54)</f>
        <v/>
      </c>
      <c r="E54" s="105" t="str">
        <f>IF('vrhačský pětiboj'!E54="","",'vrhačský pětiboj'!E54)</f>
        <v/>
      </c>
      <c r="F54" s="98" t="str">
        <f>IF('vrhačský pětiboj'!F54="","",'vrhačský pětiboj'!F54)</f>
        <v/>
      </c>
      <c r="G54" s="62" t="str">
        <f>IF('vrhačský pětiboj'!G54="","",'vrhačský pětiboj'!G54)</f>
        <v/>
      </c>
      <c r="H54" s="69" t="str">
        <f t="shared" si="0"/>
        <v/>
      </c>
      <c r="I54" s="69" t="str">
        <f t="shared" si="1"/>
        <v/>
      </c>
      <c r="J54" s="112" t="str">
        <f t="shared" si="2"/>
        <v/>
      </c>
      <c r="K54" s="41" t="str">
        <f t="shared" si="3"/>
        <v/>
      </c>
      <c r="L54" s="127"/>
      <c r="M54" s="128"/>
      <c r="N54" s="128"/>
      <c r="O54" s="40"/>
      <c r="P54" s="40"/>
      <c r="Q54" s="40"/>
      <c r="R54" s="26" t="str">
        <f t="shared" si="4"/>
        <v/>
      </c>
      <c r="S54" s="110">
        <v>87</v>
      </c>
      <c r="T54" s="103">
        <v>1.6517999999999999</v>
      </c>
      <c r="U54" s="109">
        <v>87</v>
      </c>
      <c r="V54" s="103">
        <v>2.1627000000000001</v>
      </c>
    </row>
    <row r="55" spans="1:22" x14ac:dyDescent="0.2">
      <c r="A55" s="22" t="str">
        <f>IF('vrhačský pětiboj'!A55="","",'vrhačský pětiboj'!A55)</f>
        <v/>
      </c>
      <c r="B55" s="113" t="str">
        <f>IF('vrhačský pětiboj'!B55="","",'vrhačský pětiboj'!B55)</f>
        <v/>
      </c>
      <c r="C55" s="62" t="str">
        <f>IF('vrhačský pětiboj'!C55="","",'vrhačský pětiboj'!C55)</f>
        <v/>
      </c>
      <c r="D55" s="98" t="str">
        <f>IF('vrhačský pětiboj'!D55="","",'vrhačský pětiboj'!D55)</f>
        <v/>
      </c>
      <c r="E55" s="105" t="str">
        <f>IF('vrhačský pětiboj'!E55="","",'vrhačský pětiboj'!E55)</f>
        <v/>
      </c>
      <c r="F55" s="98" t="str">
        <f>IF('vrhačský pětiboj'!F55="","",'vrhačský pětiboj'!F55)</f>
        <v/>
      </c>
      <c r="G55" s="62" t="str">
        <f>IF('vrhačský pětiboj'!G55="","",'vrhačský pětiboj'!G55)</f>
        <v/>
      </c>
      <c r="H55" s="69" t="str">
        <f t="shared" si="0"/>
        <v/>
      </c>
      <c r="I55" s="69" t="str">
        <f t="shared" si="1"/>
        <v/>
      </c>
      <c r="J55" s="112" t="str">
        <f t="shared" si="2"/>
        <v/>
      </c>
      <c r="K55" s="41" t="str">
        <f t="shared" si="3"/>
        <v/>
      </c>
      <c r="L55" s="127"/>
      <c r="M55" s="128"/>
      <c r="N55" s="128"/>
      <c r="O55" s="40"/>
      <c r="P55" s="40"/>
      <c r="Q55" s="40"/>
      <c r="R55" s="26" t="str">
        <f t="shared" si="4"/>
        <v/>
      </c>
      <c r="S55" s="110">
        <v>88</v>
      </c>
      <c r="T55" s="103">
        <v>1.6976</v>
      </c>
      <c r="U55" s="109">
        <v>88</v>
      </c>
      <c r="V55" s="103">
        <v>2.2389000000000001</v>
      </c>
    </row>
    <row r="56" spans="1:22" x14ac:dyDescent="0.2">
      <c r="A56" s="22" t="str">
        <f>IF('vrhačský pětiboj'!A56="","",'vrhačský pětiboj'!A56)</f>
        <v/>
      </c>
      <c r="B56" s="113" t="str">
        <f>IF('vrhačský pětiboj'!B56="","",'vrhačský pětiboj'!B56)</f>
        <v/>
      </c>
      <c r="C56" s="62" t="str">
        <f>IF('vrhačský pětiboj'!C56="","",'vrhačský pětiboj'!C56)</f>
        <v/>
      </c>
      <c r="D56" s="98" t="str">
        <f>IF('vrhačský pětiboj'!D56="","",'vrhačský pětiboj'!D56)</f>
        <v/>
      </c>
      <c r="E56" s="105" t="str">
        <f>IF('vrhačský pětiboj'!E56="","",'vrhačský pětiboj'!E56)</f>
        <v/>
      </c>
      <c r="F56" s="98" t="str">
        <f>IF('vrhačský pětiboj'!F56="","",'vrhačský pětiboj'!F56)</f>
        <v/>
      </c>
      <c r="G56" s="62" t="str">
        <f>IF('vrhačský pětiboj'!G56="","",'vrhačský pětiboj'!G56)</f>
        <v/>
      </c>
      <c r="H56" s="69" t="str">
        <f t="shared" si="0"/>
        <v/>
      </c>
      <c r="I56" s="69" t="str">
        <f t="shared" si="1"/>
        <v/>
      </c>
      <c r="J56" s="112" t="str">
        <f t="shared" si="2"/>
        <v/>
      </c>
      <c r="K56" s="41" t="str">
        <f t="shared" si="3"/>
        <v/>
      </c>
      <c r="L56" s="127"/>
      <c r="M56" s="128"/>
      <c r="N56" s="128"/>
      <c r="O56" s="40"/>
      <c r="P56" s="40"/>
      <c r="Q56" s="40"/>
      <c r="R56" s="26" t="str">
        <f t="shared" si="4"/>
        <v/>
      </c>
      <c r="S56" s="110">
        <v>89</v>
      </c>
      <c r="T56" s="103">
        <v>1.7459</v>
      </c>
      <c r="U56" s="109">
        <v>89</v>
      </c>
      <c r="V56" s="103">
        <v>2.3203999999999998</v>
      </c>
    </row>
    <row r="57" spans="1:22" x14ac:dyDescent="0.2">
      <c r="A57" s="22" t="str">
        <f>IF('vrhačský pětiboj'!A57="","",'vrhačský pětiboj'!A57)</f>
        <v/>
      </c>
      <c r="B57" s="113" t="str">
        <f>IF('vrhačský pětiboj'!B57="","",'vrhačský pětiboj'!B57)</f>
        <v/>
      </c>
      <c r="C57" s="62" t="str">
        <f>IF('vrhačský pětiboj'!C57="","",'vrhačský pětiboj'!C57)</f>
        <v/>
      </c>
      <c r="D57" s="98" t="str">
        <f>IF('vrhačský pětiboj'!D57="","",'vrhačský pětiboj'!D57)</f>
        <v/>
      </c>
      <c r="E57" s="105" t="str">
        <f>IF('vrhačský pětiboj'!E57="","",'vrhačský pětiboj'!E57)</f>
        <v/>
      </c>
      <c r="F57" s="98" t="str">
        <f>IF('vrhačský pětiboj'!F57="","",'vrhačský pětiboj'!F57)</f>
        <v/>
      </c>
      <c r="G57" s="62" t="str">
        <f>IF('vrhačský pětiboj'!G57="","",'vrhačský pětiboj'!G57)</f>
        <v/>
      </c>
      <c r="H57" s="69" t="str">
        <f t="shared" si="0"/>
        <v/>
      </c>
      <c r="I57" s="69" t="str">
        <f t="shared" si="1"/>
        <v/>
      </c>
      <c r="J57" s="112" t="str">
        <f t="shared" si="2"/>
        <v/>
      </c>
      <c r="K57" s="41" t="str">
        <f t="shared" si="3"/>
        <v/>
      </c>
      <c r="L57" s="127"/>
      <c r="M57" s="128"/>
      <c r="N57" s="128"/>
      <c r="O57" s="40"/>
      <c r="P57" s="40"/>
      <c r="Q57" s="40"/>
      <c r="R57" s="26" t="str">
        <f t="shared" si="4"/>
        <v/>
      </c>
      <c r="S57" s="99">
        <v>90</v>
      </c>
      <c r="T57" s="101">
        <v>1.7970999999999999</v>
      </c>
      <c r="U57" s="108">
        <v>90</v>
      </c>
      <c r="V57" s="101">
        <v>2.4079000000000002</v>
      </c>
    </row>
    <row r="58" spans="1:22" x14ac:dyDescent="0.2">
      <c r="A58" s="22" t="str">
        <f>IF('vrhačský pětiboj'!A58="","",'vrhačský pětiboj'!A58)</f>
        <v/>
      </c>
      <c r="B58" s="113" t="str">
        <f>IF('vrhačský pětiboj'!B58="","",'vrhačský pětiboj'!B58)</f>
        <v/>
      </c>
      <c r="C58" s="62" t="str">
        <f>IF('vrhačský pětiboj'!C58="","",'vrhačský pětiboj'!C58)</f>
        <v/>
      </c>
      <c r="D58" s="98" t="str">
        <f>IF('vrhačský pětiboj'!D58="","",'vrhačský pětiboj'!D58)</f>
        <v/>
      </c>
      <c r="E58" s="105" t="str">
        <f>IF('vrhačský pětiboj'!E58="","",'vrhačský pětiboj'!E58)</f>
        <v/>
      </c>
      <c r="F58" s="98" t="str">
        <f>IF('vrhačský pětiboj'!F58="","",'vrhačský pětiboj'!F58)</f>
        <v/>
      </c>
      <c r="G58" s="62" t="str">
        <f>IF('vrhačský pětiboj'!G58="","",'vrhačský pětiboj'!G58)</f>
        <v/>
      </c>
      <c r="H58" s="69" t="str">
        <f t="shared" si="0"/>
        <v/>
      </c>
      <c r="I58" s="69" t="str">
        <f t="shared" si="1"/>
        <v/>
      </c>
      <c r="J58" s="112" t="str">
        <f t="shared" si="2"/>
        <v/>
      </c>
      <c r="K58" s="41" t="str">
        <f t="shared" si="3"/>
        <v/>
      </c>
      <c r="L58" s="127"/>
      <c r="M58" s="128"/>
      <c r="N58" s="128"/>
      <c r="O58" s="40"/>
      <c r="P58" s="40"/>
      <c r="Q58" s="40"/>
      <c r="R58" s="26" t="str">
        <f t="shared" si="4"/>
        <v/>
      </c>
      <c r="S58" s="110">
        <v>91</v>
      </c>
      <c r="T58" s="103">
        <v>1.8512</v>
      </c>
      <c r="U58" s="109">
        <v>91</v>
      </c>
      <c r="V58" s="103">
        <v>2.5021</v>
      </c>
    </row>
    <row r="59" spans="1:22" x14ac:dyDescent="0.2">
      <c r="A59" s="22" t="str">
        <f>IF('vrhačský pětiboj'!A59="","",'vrhačský pětiboj'!A59)</f>
        <v/>
      </c>
      <c r="B59" s="113" t="str">
        <f>IF('vrhačský pětiboj'!B59="","",'vrhačský pětiboj'!B59)</f>
        <v/>
      </c>
      <c r="C59" s="62" t="str">
        <f>IF('vrhačský pětiboj'!C59="","",'vrhačský pětiboj'!C59)</f>
        <v/>
      </c>
      <c r="D59" s="98" t="str">
        <f>IF('vrhačský pětiboj'!D59="","",'vrhačský pětiboj'!D59)</f>
        <v/>
      </c>
      <c r="E59" s="105" t="str">
        <f>IF('vrhačský pětiboj'!E59="","",'vrhačský pětiboj'!E59)</f>
        <v/>
      </c>
      <c r="F59" s="98" t="str">
        <f>IF('vrhačský pětiboj'!F59="","",'vrhačský pětiboj'!F59)</f>
        <v/>
      </c>
      <c r="G59" s="62" t="str">
        <f>IF('vrhačský pětiboj'!G59="","",'vrhačský pětiboj'!G59)</f>
        <v/>
      </c>
      <c r="H59" s="69" t="str">
        <f t="shared" si="0"/>
        <v/>
      </c>
      <c r="I59" s="69" t="str">
        <f t="shared" si="1"/>
        <v/>
      </c>
      <c r="J59" s="112" t="str">
        <f t="shared" si="2"/>
        <v/>
      </c>
      <c r="K59" s="41" t="str">
        <f t="shared" si="3"/>
        <v/>
      </c>
      <c r="L59" s="127"/>
      <c r="M59" s="128"/>
      <c r="N59" s="128"/>
      <c r="O59" s="40"/>
      <c r="P59" s="40"/>
      <c r="Q59" s="40"/>
      <c r="R59" s="26" t="str">
        <f t="shared" si="4"/>
        <v/>
      </c>
      <c r="S59" s="110">
        <v>92</v>
      </c>
      <c r="T59" s="103">
        <v>1.9087000000000001</v>
      </c>
      <c r="U59" s="109">
        <v>92</v>
      </c>
      <c r="V59" s="103">
        <v>2.6036999999999999</v>
      </c>
    </row>
    <row r="60" spans="1:22" x14ac:dyDescent="0.2">
      <c r="A60" s="22" t="str">
        <f>IF('vrhačský pětiboj'!A60="","",'vrhačský pětiboj'!A60)</f>
        <v/>
      </c>
      <c r="B60" s="113" t="str">
        <f>IF('vrhačský pětiboj'!B60="","",'vrhačský pětiboj'!B60)</f>
        <v/>
      </c>
      <c r="C60" s="62" t="str">
        <f>IF('vrhačský pětiboj'!C60="","",'vrhačský pětiboj'!C60)</f>
        <v/>
      </c>
      <c r="D60" s="98" t="str">
        <f>IF('vrhačský pětiboj'!D60="","",'vrhačský pětiboj'!D60)</f>
        <v/>
      </c>
      <c r="E60" s="105" t="str">
        <f>IF('vrhačský pětiboj'!E60="","",'vrhačský pětiboj'!E60)</f>
        <v/>
      </c>
      <c r="F60" s="98" t="str">
        <f>IF('vrhačský pětiboj'!F60="","",'vrhačský pětiboj'!F60)</f>
        <v/>
      </c>
      <c r="G60" s="62" t="str">
        <f>IF('vrhačský pětiboj'!G60="","",'vrhačský pětiboj'!G60)</f>
        <v/>
      </c>
      <c r="H60" s="69" t="str">
        <f t="shared" si="0"/>
        <v/>
      </c>
      <c r="I60" s="69" t="str">
        <f t="shared" si="1"/>
        <v/>
      </c>
      <c r="J60" s="112" t="str">
        <f t="shared" si="2"/>
        <v/>
      </c>
      <c r="K60" s="41" t="str">
        <f t="shared" si="3"/>
        <v/>
      </c>
      <c r="L60" s="127"/>
      <c r="M60" s="128"/>
      <c r="N60" s="128"/>
      <c r="O60" s="40"/>
      <c r="P60" s="40"/>
      <c r="Q60" s="40"/>
      <c r="R60" s="26" t="str">
        <f t="shared" si="4"/>
        <v/>
      </c>
      <c r="S60" s="110">
        <v>93</v>
      </c>
      <c r="T60" s="103">
        <v>1.9698</v>
      </c>
      <c r="U60" s="109">
        <v>93</v>
      </c>
      <c r="V60" s="103">
        <v>2.7136</v>
      </c>
    </row>
    <row r="61" spans="1:22" x14ac:dyDescent="0.2">
      <c r="A61" s="11"/>
      <c r="B61" s="11"/>
      <c r="C61" s="31"/>
      <c r="D61" s="52"/>
      <c r="E61" s="53"/>
      <c r="F61" s="52"/>
      <c r="G61" s="11"/>
      <c r="H61" s="54"/>
      <c r="I61" s="28"/>
      <c r="J61" s="38"/>
      <c r="K61" s="55"/>
      <c r="L61" s="28"/>
      <c r="M61" s="28"/>
      <c r="N61" s="28"/>
      <c r="O61" s="28"/>
      <c r="P61" s="28"/>
      <c r="Q61" s="28"/>
      <c r="R61" s="26"/>
      <c r="S61" s="110">
        <v>94</v>
      </c>
      <c r="T61" s="103">
        <v>2.0348999999999999</v>
      </c>
      <c r="U61" s="109">
        <v>94</v>
      </c>
      <c r="V61" s="103">
        <v>2.8330000000000002</v>
      </c>
    </row>
    <row r="62" spans="1:22" x14ac:dyDescent="0.2">
      <c r="A62" s="11"/>
      <c r="B62" s="11"/>
      <c r="C62" s="56"/>
      <c r="D62" s="56"/>
      <c r="E62" s="57"/>
      <c r="F62" s="56"/>
      <c r="G62" s="11"/>
      <c r="H62" s="54"/>
      <c r="I62" s="28"/>
      <c r="J62" s="38"/>
      <c r="K62" s="55"/>
      <c r="L62" s="28"/>
      <c r="M62" s="28"/>
      <c r="N62" s="28"/>
      <c r="O62" s="28"/>
      <c r="P62" s="28"/>
      <c r="Q62" s="28"/>
      <c r="R62" s="26"/>
      <c r="S62" s="110">
        <v>95</v>
      </c>
      <c r="T62" s="101">
        <v>2.1042999999999998</v>
      </c>
      <c r="U62" s="109">
        <v>95</v>
      </c>
      <c r="V62" s="101">
        <v>2.9630999999999998</v>
      </c>
    </row>
    <row r="63" spans="1:22" x14ac:dyDescent="0.2">
      <c r="A63" s="11"/>
      <c r="B63" s="11"/>
      <c r="C63" s="31"/>
      <c r="D63" s="56"/>
      <c r="E63" s="57"/>
      <c r="F63" s="56"/>
      <c r="G63" s="11"/>
      <c r="H63" s="54"/>
      <c r="I63" s="28"/>
      <c r="J63" s="38"/>
      <c r="K63" s="55"/>
      <c r="L63" s="28"/>
      <c r="M63" s="28"/>
      <c r="N63" s="28"/>
      <c r="O63" s="28"/>
      <c r="P63" s="28"/>
      <c r="Q63" s="28"/>
      <c r="R63" s="26"/>
      <c r="S63" s="110">
        <v>96</v>
      </c>
      <c r="T63" s="103">
        <v>2.1785999999999999</v>
      </c>
      <c r="U63" s="109">
        <v>96</v>
      </c>
      <c r="V63" s="103">
        <v>3.1055000000000001</v>
      </c>
    </row>
    <row r="64" spans="1:22" x14ac:dyDescent="0.2">
      <c r="A64" s="11"/>
      <c r="B64" s="11"/>
      <c r="C64" s="56"/>
      <c r="D64" s="58"/>
      <c r="E64" s="59"/>
      <c r="F64" s="58"/>
      <c r="G64" s="11"/>
      <c r="H64" s="54"/>
      <c r="I64" s="28"/>
      <c r="J64" s="38"/>
      <c r="K64" s="55"/>
      <c r="L64" s="28"/>
      <c r="M64" s="28"/>
      <c r="N64" s="28"/>
      <c r="O64" s="28"/>
      <c r="P64" s="28"/>
      <c r="Q64" s="28"/>
      <c r="R64" s="26"/>
      <c r="S64" s="110">
        <v>97</v>
      </c>
      <c r="T64" s="103">
        <v>2.2583000000000002</v>
      </c>
      <c r="U64" s="109">
        <v>97</v>
      </c>
      <c r="V64" s="103">
        <v>3.2618999999999998</v>
      </c>
    </row>
    <row r="65" spans="1:22" x14ac:dyDescent="0.2">
      <c r="A65" s="11"/>
      <c r="B65" s="11"/>
      <c r="C65" s="31"/>
      <c r="D65" s="56"/>
      <c r="E65" s="57"/>
      <c r="F65" s="56"/>
      <c r="G65" s="11"/>
      <c r="H65" s="54"/>
      <c r="I65" s="28"/>
      <c r="J65" s="38"/>
      <c r="K65" s="55"/>
      <c r="L65" s="28"/>
      <c r="M65" s="28"/>
      <c r="N65" s="28"/>
      <c r="O65" s="28"/>
      <c r="P65" s="28"/>
      <c r="Q65" s="28"/>
      <c r="R65" s="26"/>
      <c r="S65" s="110">
        <v>98</v>
      </c>
      <c r="T65" s="103">
        <v>2.3439999999999999</v>
      </c>
      <c r="U65" s="109">
        <v>98</v>
      </c>
      <c r="V65" s="103">
        <v>3.4344999999999999</v>
      </c>
    </row>
    <row r="66" spans="1:22" x14ac:dyDescent="0.2">
      <c r="A66" s="11"/>
      <c r="B66" s="11"/>
      <c r="C66" s="60"/>
      <c r="D66" s="52"/>
      <c r="E66" s="53"/>
      <c r="F66" s="52"/>
      <c r="G66" s="11"/>
      <c r="H66" s="54"/>
      <c r="I66" s="28"/>
      <c r="J66" s="38"/>
      <c r="K66" s="55"/>
      <c r="L66" s="28"/>
      <c r="M66" s="28"/>
      <c r="N66" s="28"/>
      <c r="O66" s="28"/>
      <c r="P66" s="28"/>
      <c r="Q66" s="28"/>
      <c r="R66" s="26"/>
      <c r="S66" s="110">
        <v>99</v>
      </c>
      <c r="T66" s="103">
        <v>2.4363000000000001</v>
      </c>
      <c r="U66" s="109">
        <v>99</v>
      </c>
      <c r="V66" s="103">
        <v>3.6261000000000001</v>
      </c>
    </row>
    <row r="67" spans="1:22" x14ac:dyDescent="0.2">
      <c r="A67" s="11"/>
      <c r="B67" s="11"/>
      <c r="C67" s="56"/>
      <c r="D67" s="56"/>
      <c r="E67" s="57"/>
      <c r="F67" s="56"/>
      <c r="G67" s="11"/>
      <c r="H67" s="54"/>
      <c r="I67" s="28"/>
      <c r="J67" s="38"/>
      <c r="K67" s="55"/>
      <c r="L67" s="28"/>
      <c r="M67" s="28"/>
      <c r="N67" s="28"/>
      <c r="O67" s="28"/>
      <c r="P67" s="28"/>
      <c r="Q67" s="28"/>
      <c r="R67" s="26"/>
      <c r="S67" s="99">
        <v>100</v>
      </c>
      <c r="T67" s="101">
        <v>2.5360999999999998</v>
      </c>
      <c r="U67" s="108">
        <v>100</v>
      </c>
      <c r="V67" s="101">
        <v>3.8399000000000001</v>
      </c>
    </row>
    <row r="68" spans="1:22" x14ac:dyDescent="0.2">
      <c r="G68" s="10"/>
    </row>
    <row r="69" spans="1:22" x14ac:dyDescent="0.2">
      <c r="G69" s="10"/>
    </row>
    <row r="70" spans="1:22" x14ac:dyDescent="0.2">
      <c r="G70" s="10"/>
    </row>
    <row r="75" spans="1:22" x14ac:dyDescent="0.2">
      <c r="D75" s="31"/>
      <c r="E75" s="32"/>
      <c r="F75" s="31"/>
    </row>
    <row r="76" spans="1:22" x14ac:dyDescent="0.2">
      <c r="D76" s="31"/>
      <c r="E76" s="32"/>
      <c r="F76" s="31"/>
    </row>
    <row r="77" spans="1:22" x14ac:dyDescent="0.2">
      <c r="D77" s="31"/>
      <c r="E77" s="32"/>
      <c r="F77" s="31"/>
    </row>
    <row r="78" spans="1:22" x14ac:dyDescent="0.2">
      <c r="D78" s="31"/>
      <c r="E78" s="32"/>
      <c r="F78" s="31"/>
    </row>
    <row r="79" spans="1:22" x14ac:dyDescent="0.2">
      <c r="D79" s="42"/>
      <c r="E79" s="43"/>
      <c r="F79" s="42"/>
    </row>
    <row r="80" spans="1:22" x14ac:dyDescent="0.2">
      <c r="D80"/>
      <c r="E80" s="44"/>
      <c r="F80"/>
    </row>
    <row r="81" spans="4:6" x14ac:dyDescent="0.2">
      <c r="D81" s="42"/>
      <c r="E81" s="43"/>
      <c r="F81" s="45"/>
    </row>
    <row r="82" spans="4:6" x14ac:dyDescent="0.2">
      <c r="D82" s="46"/>
      <c r="E82" s="47"/>
      <c r="F82" s="46"/>
    </row>
    <row r="83" spans="4:6" x14ac:dyDescent="0.2">
      <c r="D83" s="48"/>
      <c r="E83" s="49"/>
      <c r="F83" s="48"/>
    </row>
    <row r="84" spans="4:6" x14ac:dyDescent="0.2">
      <c r="D84" s="31"/>
      <c r="E84" s="32"/>
      <c r="F84" s="31"/>
    </row>
    <row r="85" spans="4:6" x14ac:dyDescent="0.2">
      <c r="D85" s="31"/>
      <c r="E85" s="32"/>
      <c r="F85" s="31"/>
    </row>
    <row r="86" spans="4:6" x14ac:dyDescent="0.2">
      <c r="D86" s="31"/>
      <c r="E86" s="32"/>
      <c r="F86" s="31"/>
    </row>
    <row r="87" spans="4:6" x14ac:dyDescent="0.2">
      <c r="D87" s="31"/>
      <c r="E87" s="32"/>
      <c r="F87" s="31"/>
    </row>
    <row r="88" spans="4:6" x14ac:dyDescent="0.2">
      <c r="D88" s="31"/>
      <c r="E88" s="32"/>
      <c r="F88" s="31"/>
    </row>
    <row r="89" spans="4:6" x14ac:dyDescent="0.2">
      <c r="D89" s="31"/>
      <c r="E89" s="32"/>
      <c r="F89" s="31"/>
    </row>
    <row r="90" spans="4:6" x14ac:dyDescent="0.2">
      <c r="D90" s="31"/>
      <c r="E90" s="32"/>
      <c r="F90" s="31"/>
    </row>
    <row r="91" spans="4:6" x14ac:dyDescent="0.2">
      <c r="D91" s="31"/>
      <c r="E91" s="32"/>
      <c r="F91" s="31"/>
    </row>
    <row r="92" spans="4:6" x14ac:dyDescent="0.2">
      <c r="D92" s="42"/>
      <c r="E92" s="43"/>
      <c r="F92" s="42"/>
    </row>
    <row r="93" spans="4:6" x14ac:dyDescent="0.2">
      <c r="D93"/>
      <c r="E93" s="44"/>
      <c r="F93" s="42"/>
    </row>
    <row r="94" spans="4:6" x14ac:dyDescent="0.2">
      <c r="D94" s="46"/>
      <c r="E94" s="47"/>
      <c r="F94" s="46"/>
    </row>
    <row r="95" spans="4:6" x14ac:dyDescent="0.2">
      <c r="D95"/>
      <c r="E95" s="26"/>
      <c r="F95"/>
    </row>
  </sheetData>
  <sheetProtection sheet="1" objects="1" scenarios="1"/>
  <mergeCells count="1">
    <mergeCell ref="A4:K4"/>
  </mergeCells>
  <pageMargins left="0.27" right="0.23" top="0.51" bottom="0.54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8"/>
  <dimension ref="A1:V67"/>
  <sheetViews>
    <sheetView workbookViewId="0">
      <selection activeCell="L15" sqref="L15"/>
    </sheetView>
  </sheetViews>
  <sheetFormatPr defaultRowHeight="12.75" x14ac:dyDescent="0.2"/>
  <cols>
    <col min="1" max="1" width="4.28515625" customWidth="1"/>
    <col min="2" max="2" width="6.7109375" customWidth="1"/>
    <col min="3" max="3" width="5" style="10" customWidth="1"/>
    <col min="4" max="4" width="19.5703125" style="10" customWidth="1"/>
    <col min="5" max="5" width="11" style="10" customWidth="1"/>
    <col min="6" max="6" width="25.140625" style="10" customWidth="1"/>
    <col min="7" max="7" width="5.42578125" customWidth="1"/>
    <col min="8" max="9" width="5.7109375" customWidth="1"/>
    <col min="10" max="10" width="5.85546875" customWidth="1"/>
    <col min="11" max="11" width="7.28515625" bestFit="1" customWidth="1"/>
    <col min="12" max="14" width="7.7109375" style="61" customWidth="1"/>
    <col min="15" max="15" width="7.7109375" customWidth="1"/>
    <col min="16" max="16" width="7" customWidth="1"/>
    <col min="17" max="17" width="7.42578125" customWidth="1"/>
    <col min="18" max="18" width="10.42578125" bestFit="1" customWidth="1"/>
    <col min="19" max="19" width="4.5703125" style="104" hidden="1" customWidth="1"/>
    <col min="20" max="20" width="6.7109375" style="104" hidden="1" customWidth="1"/>
    <col min="21" max="21" width="6.140625" style="104" hidden="1" customWidth="1"/>
    <col min="22" max="22" width="6.7109375" style="104" hidden="1" customWidth="1"/>
    <col min="257" max="257" width="4.28515625" customWidth="1"/>
    <col min="258" max="258" width="4.5703125" customWidth="1"/>
    <col min="259" max="259" width="5" customWidth="1"/>
    <col min="260" max="260" width="19.5703125" customWidth="1"/>
    <col min="261" max="261" width="11" customWidth="1"/>
    <col min="262" max="262" width="25.140625" customWidth="1"/>
    <col min="263" max="263" width="5.42578125" customWidth="1"/>
    <col min="264" max="265" width="5.7109375" customWidth="1"/>
    <col min="266" max="266" width="7.140625" customWidth="1"/>
    <col min="267" max="267" width="7.28515625" bestFit="1" customWidth="1"/>
    <col min="268" max="271" width="7.7109375" customWidth="1"/>
    <col min="272" max="272" width="7" customWidth="1"/>
    <col min="273" max="273" width="7.42578125" customWidth="1"/>
    <col min="274" max="274" width="10.42578125" bestFit="1" customWidth="1"/>
    <col min="275" max="275" width="4.5703125" bestFit="1" customWidth="1"/>
    <col min="276" max="276" width="6.7109375" customWidth="1"/>
    <col min="277" max="277" width="6.140625" bestFit="1" customWidth="1"/>
    <col min="278" max="278" width="6.7109375" customWidth="1"/>
    <col min="513" max="513" width="4.28515625" customWidth="1"/>
    <col min="514" max="514" width="4.5703125" customWidth="1"/>
    <col min="515" max="515" width="5" customWidth="1"/>
    <col min="516" max="516" width="19.5703125" customWidth="1"/>
    <col min="517" max="517" width="11" customWidth="1"/>
    <col min="518" max="518" width="25.140625" customWidth="1"/>
    <col min="519" max="519" width="5.42578125" customWidth="1"/>
    <col min="520" max="521" width="5.7109375" customWidth="1"/>
    <col min="522" max="522" width="7.140625" customWidth="1"/>
    <col min="523" max="523" width="7.28515625" bestFit="1" customWidth="1"/>
    <col min="524" max="527" width="7.7109375" customWidth="1"/>
    <col min="528" max="528" width="7" customWidth="1"/>
    <col min="529" max="529" width="7.42578125" customWidth="1"/>
    <col min="530" max="530" width="10.42578125" bestFit="1" customWidth="1"/>
    <col min="531" max="531" width="4.5703125" bestFit="1" customWidth="1"/>
    <col min="532" max="532" width="6.7109375" customWidth="1"/>
    <col min="533" max="533" width="6.140625" bestFit="1" customWidth="1"/>
    <col min="534" max="534" width="6.7109375" customWidth="1"/>
    <col min="769" max="769" width="4.28515625" customWidth="1"/>
    <col min="770" max="770" width="4.5703125" customWidth="1"/>
    <col min="771" max="771" width="5" customWidth="1"/>
    <col min="772" max="772" width="19.5703125" customWidth="1"/>
    <col min="773" max="773" width="11" customWidth="1"/>
    <col min="774" max="774" width="25.140625" customWidth="1"/>
    <col min="775" max="775" width="5.42578125" customWidth="1"/>
    <col min="776" max="777" width="5.7109375" customWidth="1"/>
    <col min="778" max="778" width="7.140625" customWidth="1"/>
    <col min="779" max="779" width="7.28515625" bestFit="1" customWidth="1"/>
    <col min="780" max="783" width="7.7109375" customWidth="1"/>
    <col min="784" max="784" width="7" customWidth="1"/>
    <col min="785" max="785" width="7.42578125" customWidth="1"/>
    <col min="786" max="786" width="10.42578125" bestFit="1" customWidth="1"/>
    <col min="787" max="787" width="4.5703125" bestFit="1" customWidth="1"/>
    <col min="788" max="788" width="6.7109375" customWidth="1"/>
    <col min="789" max="789" width="6.140625" bestFit="1" customWidth="1"/>
    <col min="790" max="790" width="6.7109375" customWidth="1"/>
    <col min="1025" max="1025" width="4.28515625" customWidth="1"/>
    <col min="1026" max="1026" width="4.5703125" customWidth="1"/>
    <col min="1027" max="1027" width="5" customWidth="1"/>
    <col min="1028" max="1028" width="19.5703125" customWidth="1"/>
    <col min="1029" max="1029" width="11" customWidth="1"/>
    <col min="1030" max="1030" width="25.140625" customWidth="1"/>
    <col min="1031" max="1031" width="5.42578125" customWidth="1"/>
    <col min="1032" max="1033" width="5.7109375" customWidth="1"/>
    <col min="1034" max="1034" width="7.140625" customWidth="1"/>
    <col min="1035" max="1035" width="7.28515625" bestFit="1" customWidth="1"/>
    <col min="1036" max="1039" width="7.7109375" customWidth="1"/>
    <col min="1040" max="1040" width="7" customWidth="1"/>
    <col min="1041" max="1041" width="7.42578125" customWidth="1"/>
    <col min="1042" max="1042" width="10.42578125" bestFit="1" customWidth="1"/>
    <col min="1043" max="1043" width="4.5703125" bestFit="1" customWidth="1"/>
    <col min="1044" max="1044" width="6.7109375" customWidth="1"/>
    <col min="1045" max="1045" width="6.140625" bestFit="1" customWidth="1"/>
    <col min="1046" max="1046" width="6.7109375" customWidth="1"/>
    <col min="1281" max="1281" width="4.28515625" customWidth="1"/>
    <col min="1282" max="1282" width="4.5703125" customWidth="1"/>
    <col min="1283" max="1283" width="5" customWidth="1"/>
    <col min="1284" max="1284" width="19.5703125" customWidth="1"/>
    <col min="1285" max="1285" width="11" customWidth="1"/>
    <col min="1286" max="1286" width="25.140625" customWidth="1"/>
    <col min="1287" max="1287" width="5.42578125" customWidth="1"/>
    <col min="1288" max="1289" width="5.7109375" customWidth="1"/>
    <col min="1290" max="1290" width="7.140625" customWidth="1"/>
    <col min="1291" max="1291" width="7.28515625" bestFit="1" customWidth="1"/>
    <col min="1292" max="1295" width="7.7109375" customWidth="1"/>
    <col min="1296" max="1296" width="7" customWidth="1"/>
    <col min="1297" max="1297" width="7.42578125" customWidth="1"/>
    <col min="1298" max="1298" width="10.42578125" bestFit="1" customWidth="1"/>
    <col min="1299" max="1299" width="4.5703125" bestFit="1" customWidth="1"/>
    <col min="1300" max="1300" width="6.7109375" customWidth="1"/>
    <col min="1301" max="1301" width="6.140625" bestFit="1" customWidth="1"/>
    <col min="1302" max="1302" width="6.7109375" customWidth="1"/>
    <col min="1537" max="1537" width="4.28515625" customWidth="1"/>
    <col min="1538" max="1538" width="4.5703125" customWidth="1"/>
    <col min="1539" max="1539" width="5" customWidth="1"/>
    <col min="1540" max="1540" width="19.5703125" customWidth="1"/>
    <col min="1541" max="1541" width="11" customWidth="1"/>
    <col min="1542" max="1542" width="25.140625" customWidth="1"/>
    <col min="1543" max="1543" width="5.42578125" customWidth="1"/>
    <col min="1544" max="1545" width="5.7109375" customWidth="1"/>
    <col min="1546" max="1546" width="7.140625" customWidth="1"/>
    <col min="1547" max="1547" width="7.28515625" bestFit="1" customWidth="1"/>
    <col min="1548" max="1551" width="7.7109375" customWidth="1"/>
    <col min="1552" max="1552" width="7" customWidth="1"/>
    <col min="1553" max="1553" width="7.42578125" customWidth="1"/>
    <col min="1554" max="1554" width="10.42578125" bestFit="1" customWidth="1"/>
    <col min="1555" max="1555" width="4.5703125" bestFit="1" customWidth="1"/>
    <col min="1556" max="1556" width="6.7109375" customWidth="1"/>
    <col min="1557" max="1557" width="6.140625" bestFit="1" customWidth="1"/>
    <col min="1558" max="1558" width="6.7109375" customWidth="1"/>
    <col min="1793" max="1793" width="4.28515625" customWidth="1"/>
    <col min="1794" max="1794" width="4.5703125" customWidth="1"/>
    <col min="1795" max="1795" width="5" customWidth="1"/>
    <col min="1796" max="1796" width="19.5703125" customWidth="1"/>
    <col min="1797" max="1797" width="11" customWidth="1"/>
    <col min="1798" max="1798" width="25.140625" customWidth="1"/>
    <col min="1799" max="1799" width="5.42578125" customWidth="1"/>
    <col min="1800" max="1801" width="5.7109375" customWidth="1"/>
    <col min="1802" max="1802" width="7.140625" customWidth="1"/>
    <col min="1803" max="1803" width="7.28515625" bestFit="1" customWidth="1"/>
    <col min="1804" max="1807" width="7.7109375" customWidth="1"/>
    <col min="1808" max="1808" width="7" customWidth="1"/>
    <col min="1809" max="1809" width="7.42578125" customWidth="1"/>
    <col min="1810" max="1810" width="10.42578125" bestFit="1" customWidth="1"/>
    <col min="1811" max="1811" width="4.5703125" bestFit="1" customWidth="1"/>
    <col min="1812" max="1812" width="6.7109375" customWidth="1"/>
    <col min="1813" max="1813" width="6.140625" bestFit="1" customWidth="1"/>
    <col min="1814" max="1814" width="6.7109375" customWidth="1"/>
    <col min="2049" max="2049" width="4.28515625" customWidth="1"/>
    <col min="2050" max="2050" width="4.5703125" customWidth="1"/>
    <col min="2051" max="2051" width="5" customWidth="1"/>
    <col min="2052" max="2052" width="19.5703125" customWidth="1"/>
    <col min="2053" max="2053" width="11" customWidth="1"/>
    <col min="2054" max="2054" width="25.140625" customWidth="1"/>
    <col min="2055" max="2055" width="5.42578125" customWidth="1"/>
    <col min="2056" max="2057" width="5.7109375" customWidth="1"/>
    <col min="2058" max="2058" width="7.140625" customWidth="1"/>
    <col min="2059" max="2059" width="7.28515625" bestFit="1" customWidth="1"/>
    <col min="2060" max="2063" width="7.7109375" customWidth="1"/>
    <col min="2064" max="2064" width="7" customWidth="1"/>
    <col min="2065" max="2065" width="7.42578125" customWidth="1"/>
    <col min="2066" max="2066" width="10.42578125" bestFit="1" customWidth="1"/>
    <col min="2067" max="2067" width="4.5703125" bestFit="1" customWidth="1"/>
    <col min="2068" max="2068" width="6.7109375" customWidth="1"/>
    <col min="2069" max="2069" width="6.140625" bestFit="1" customWidth="1"/>
    <col min="2070" max="2070" width="6.7109375" customWidth="1"/>
    <col min="2305" max="2305" width="4.28515625" customWidth="1"/>
    <col min="2306" max="2306" width="4.5703125" customWidth="1"/>
    <col min="2307" max="2307" width="5" customWidth="1"/>
    <col min="2308" max="2308" width="19.5703125" customWidth="1"/>
    <col min="2309" max="2309" width="11" customWidth="1"/>
    <col min="2310" max="2310" width="25.140625" customWidth="1"/>
    <col min="2311" max="2311" width="5.42578125" customWidth="1"/>
    <col min="2312" max="2313" width="5.7109375" customWidth="1"/>
    <col min="2314" max="2314" width="7.140625" customWidth="1"/>
    <col min="2315" max="2315" width="7.28515625" bestFit="1" customWidth="1"/>
    <col min="2316" max="2319" width="7.7109375" customWidth="1"/>
    <col min="2320" max="2320" width="7" customWidth="1"/>
    <col min="2321" max="2321" width="7.42578125" customWidth="1"/>
    <col min="2322" max="2322" width="10.42578125" bestFit="1" customWidth="1"/>
    <col min="2323" max="2323" width="4.5703125" bestFit="1" customWidth="1"/>
    <col min="2324" max="2324" width="6.7109375" customWidth="1"/>
    <col min="2325" max="2325" width="6.140625" bestFit="1" customWidth="1"/>
    <col min="2326" max="2326" width="6.7109375" customWidth="1"/>
    <col min="2561" max="2561" width="4.28515625" customWidth="1"/>
    <col min="2562" max="2562" width="4.5703125" customWidth="1"/>
    <col min="2563" max="2563" width="5" customWidth="1"/>
    <col min="2564" max="2564" width="19.5703125" customWidth="1"/>
    <col min="2565" max="2565" width="11" customWidth="1"/>
    <col min="2566" max="2566" width="25.140625" customWidth="1"/>
    <col min="2567" max="2567" width="5.42578125" customWidth="1"/>
    <col min="2568" max="2569" width="5.7109375" customWidth="1"/>
    <col min="2570" max="2570" width="7.140625" customWidth="1"/>
    <col min="2571" max="2571" width="7.28515625" bestFit="1" customWidth="1"/>
    <col min="2572" max="2575" width="7.7109375" customWidth="1"/>
    <col min="2576" max="2576" width="7" customWidth="1"/>
    <col min="2577" max="2577" width="7.42578125" customWidth="1"/>
    <col min="2578" max="2578" width="10.42578125" bestFit="1" customWidth="1"/>
    <col min="2579" max="2579" width="4.5703125" bestFit="1" customWidth="1"/>
    <col min="2580" max="2580" width="6.7109375" customWidth="1"/>
    <col min="2581" max="2581" width="6.140625" bestFit="1" customWidth="1"/>
    <col min="2582" max="2582" width="6.7109375" customWidth="1"/>
    <col min="2817" max="2817" width="4.28515625" customWidth="1"/>
    <col min="2818" max="2818" width="4.5703125" customWidth="1"/>
    <col min="2819" max="2819" width="5" customWidth="1"/>
    <col min="2820" max="2820" width="19.5703125" customWidth="1"/>
    <col min="2821" max="2821" width="11" customWidth="1"/>
    <col min="2822" max="2822" width="25.140625" customWidth="1"/>
    <col min="2823" max="2823" width="5.42578125" customWidth="1"/>
    <col min="2824" max="2825" width="5.7109375" customWidth="1"/>
    <col min="2826" max="2826" width="7.140625" customWidth="1"/>
    <col min="2827" max="2827" width="7.28515625" bestFit="1" customWidth="1"/>
    <col min="2828" max="2831" width="7.7109375" customWidth="1"/>
    <col min="2832" max="2832" width="7" customWidth="1"/>
    <col min="2833" max="2833" width="7.42578125" customWidth="1"/>
    <col min="2834" max="2834" width="10.42578125" bestFit="1" customWidth="1"/>
    <col min="2835" max="2835" width="4.5703125" bestFit="1" customWidth="1"/>
    <col min="2836" max="2836" width="6.7109375" customWidth="1"/>
    <col min="2837" max="2837" width="6.140625" bestFit="1" customWidth="1"/>
    <col min="2838" max="2838" width="6.7109375" customWidth="1"/>
    <col min="3073" max="3073" width="4.28515625" customWidth="1"/>
    <col min="3074" max="3074" width="4.5703125" customWidth="1"/>
    <col min="3075" max="3075" width="5" customWidth="1"/>
    <col min="3076" max="3076" width="19.5703125" customWidth="1"/>
    <col min="3077" max="3077" width="11" customWidth="1"/>
    <col min="3078" max="3078" width="25.140625" customWidth="1"/>
    <col min="3079" max="3079" width="5.42578125" customWidth="1"/>
    <col min="3080" max="3081" width="5.7109375" customWidth="1"/>
    <col min="3082" max="3082" width="7.140625" customWidth="1"/>
    <col min="3083" max="3083" width="7.28515625" bestFit="1" customWidth="1"/>
    <col min="3084" max="3087" width="7.7109375" customWidth="1"/>
    <col min="3088" max="3088" width="7" customWidth="1"/>
    <col min="3089" max="3089" width="7.42578125" customWidth="1"/>
    <col min="3090" max="3090" width="10.42578125" bestFit="1" customWidth="1"/>
    <col min="3091" max="3091" width="4.5703125" bestFit="1" customWidth="1"/>
    <col min="3092" max="3092" width="6.7109375" customWidth="1"/>
    <col min="3093" max="3093" width="6.140625" bestFit="1" customWidth="1"/>
    <col min="3094" max="3094" width="6.7109375" customWidth="1"/>
    <col min="3329" max="3329" width="4.28515625" customWidth="1"/>
    <col min="3330" max="3330" width="4.5703125" customWidth="1"/>
    <col min="3331" max="3331" width="5" customWidth="1"/>
    <col min="3332" max="3332" width="19.5703125" customWidth="1"/>
    <col min="3333" max="3333" width="11" customWidth="1"/>
    <col min="3334" max="3334" width="25.140625" customWidth="1"/>
    <col min="3335" max="3335" width="5.42578125" customWidth="1"/>
    <col min="3336" max="3337" width="5.7109375" customWidth="1"/>
    <col min="3338" max="3338" width="7.140625" customWidth="1"/>
    <col min="3339" max="3339" width="7.28515625" bestFit="1" customWidth="1"/>
    <col min="3340" max="3343" width="7.7109375" customWidth="1"/>
    <col min="3344" max="3344" width="7" customWidth="1"/>
    <col min="3345" max="3345" width="7.42578125" customWidth="1"/>
    <col min="3346" max="3346" width="10.42578125" bestFit="1" customWidth="1"/>
    <col min="3347" max="3347" width="4.5703125" bestFit="1" customWidth="1"/>
    <col min="3348" max="3348" width="6.7109375" customWidth="1"/>
    <col min="3349" max="3349" width="6.140625" bestFit="1" customWidth="1"/>
    <col min="3350" max="3350" width="6.7109375" customWidth="1"/>
    <col min="3585" max="3585" width="4.28515625" customWidth="1"/>
    <col min="3586" max="3586" width="4.5703125" customWidth="1"/>
    <col min="3587" max="3587" width="5" customWidth="1"/>
    <col min="3588" max="3588" width="19.5703125" customWidth="1"/>
    <col min="3589" max="3589" width="11" customWidth="1"/>
    <col min="3590" max="3590" width="25.140625" customWidth="1"/>
    <col min="3591" max="3591" width="5.42578125" customWidth="1"/>
    <col min="3592" max="3593" width="5.7109375" customWidth="1"/>
    <col min="3594" max="3594" width="7.140625" customWidth="1"/>
    <col min="3595" max="3595" width="7.28515625" bestFit="1" customWidth="1"/>
    <col min="3596" max="3599" width="7.7109375" customWidth="1"/>
    <col min="3600" max="3600" width="7" customWidth="1"/>
    <col min="3601" max="3601" width="7.42578125" customWidth="1"/>
    <col min="3602" max="3602" width="10.42578125" bestFit="1" customWidth="1"/>
    <col min="3603" max="3603" width="4.5703125" bestFit="1" customWidth="1"/>
    <col min="3604" max="3604" width="6.7109375" customWidth="1"/>
    <col min="3605" max="3605" width="6.140625" bestFit="1" customWidth="1"/>
    <col min="3606" max="3606" width="6.7109375" customWidth="1"/>
    <col min="3841" max="3841" width="4.28515625" customWidth="1"/>
    <col min="3842" max="3842" width="4.5703125" customWidth="1"/>
    <col min="3843" max="3843" width="5" customWidth="1"/>
    <col min="3844" max="3844" width="19.5703125" customWidth="1"/>
    <col min="3845" max="3845" width="11" customWidth="1"/>
    <col min="3846" max="3846" width="25.140625" customWidth="1"/>
    <col min="3847" max="3847" width="5.42578125" customWidth="1"/>
    <col min="3848" max="3849" width="5.7109375" customWidth="1"/>
    <col min="3850" max="3850" width="7.140625" customWidth="1"/>
    <col min="3851" max="3851" width="7.28515625" bestFit="1" customWidth="1"/>
    <col min="3852" max="3855" width="7.7109375" customWidth="1"/>
    <col min="3856" max="3856" width="7" customWidth="1"/>
    <col min="3857" max="3857" width="7.42578125" customWidth="1"/>
    <col min="3858" max="3858" width="10.42578125" bestFit="1" customWidth="1"/>
    <col min="3859" max="3859" width="4.5703125" bestFit="1" customWidth="1"/>
    <col min="3860" max="3860" width="6.7109375" customWidth="1"/>
    <col min="3861" max="3861" width="6.140625" bestFit="1" customWidth="1"/>
    <col min="3862" max="3862" width="6.7109375" customWidth="1"/>
    <col min="4097" max="4097" width="4.28515625" customWidth="1"/>
    <col min="4098" max="4098" width="4.5703125" customWidth="1"/>
    <col min="4099" max="4099" width="5" customWidth="1"/>
    <col min="4100" max="4100" width="19.5703125" customWidth="1"/>
    <col min="4101" max="4101" width="11" customWidth="1"/>
    <col min="4102" max="4102" width="25.140625" customWidth="1"/>
    <col min="4103" max="4103" width="5.42578125" customWidth="1"/>
    <col min="4104" max="4105" width="5.7109375" customWidth="1"/>
    <col min="4106" max="4106" width="7.140625" customWidth="1"/>
    <col min="4107" max="4107" width="7.28515625" bestFit="1" customWidth="1"/>
    <col min="4108" max="4111" width="7.7109375" customWidth="1"/>
    <col min="4112" max="4112" width="7" customWidth="1"/>
    <col min="4113" max="4113" width="7.42578125" customWidth="1"/>
    <col min="4114" max="4114" width="10.42578125" bestFit="1" customWidth="1"/>
    <col min="4115" max="4115" width="4.5703125" bestFit="1" customWidth="1"/>
    <col min="4116" max="4116" width="6.7109375" customWidth="1"/>
    <col min="4117" max="4117" width="6.140625" bestFit="1" customWidth="1"/>
    <col min="4118" max="4118" width="6.7109375" customWidth="1"/>
    <col min="4353" max="4353" width="4.28515625" customWidth="1"/>
    <col min="4354" max="4354" width="4.5703125" customWidth="1"/>
    <col min="4355" max="4355" width="5" customWidth="1"/>
    <col min="4356" max="4356" width="19.5703125" customWidth="1"/>
    <col min="4357" max="4357" width="11" customWidth="1"/>
    <col min="4358" max="4358" width="25.140625" customWidth="1"/>
    <col min="4359" max="4359" width="5.42578125" customWidth="1"/>
    <col min="4360" max="4361" width="5.7109375" customWidth="1"/>
    <col min="4362" max="4362" width="7.140625" customWidth="1"/>
    <col min="4363" max="4363" width="7.28515625" bestFit="1" customWidth="1"/>
    <col min="4364" max="4367" width="7.7109375" customWidth="1"/>
    <col min="4368" max="4368" width="7" customWidth="1"/>
    <col min="4369" max="4369" width="7.42578125" customWidth="1"/>
    <col min="4370" max="4370" width="10.42578125" bestFit="1" customWidth="1"/>
    <col min="4371" max="4371" width="4.5703125" bestFit="1" customWidth="1"/>
    <col min="4372" max="4372" width="6.7109375" customWidth="1"/>
    <col min="4373" max="4373" width="6.140625" bestFit="1" customWidth="1"/>
    <col min="4374" max="4374" width="6.7109375" customWidth="1"/>
    <col min="4609" max="4609" width="4.28515625" customWidth="1"/>
    <col min="4610" max="4610" width="4.5703125" customWidth="1"/>
    <col min="4611" max="4611" width="5" customWidth="1"/>
    <col min="4612" max="4612" width="19.5703125" customWidth="1"/>
    <col min="4613" max="4613" width="11" customWidth="1"/>
    <col min="4614" max="4614" width="25.140625" customWidth="1"/>
    <col min="4615" max="4615" width="5.42578125" customWidth="1"/>
    <col min="4616" max="4617" width="5.7109375" customWidth="1"/>
    <col min="4618" max="4618" width="7.140625" customWidth="1"/>
    <col min="4619" max="4619" width="7.28515625" bestFit="1" customWidth="1"/>
    <col min="4620" max="4623" width="7.7109375" customWidth="1"/>
    <col min="4624" max="4624" width="7" customWidth="1"/>
    <col min="4625" max="4625" width="7.42578125" customWidth="1"/>
    <col min="4626" max="4626" width="10.42578125" bestFit="1" customWidth="1"/>
    <col min="4627" max="4627" width="4.5703125" bestFit="1" customWidth="1"/>
    <col min="4628" max="4628" width="6.7109375" customWidth="1"/>
    <col min="4629" max="4629" width="6.140625" bestFit="1" customWidth="1"/>
    <col min="4630" max="4630" width="6.7109375" customWidth="1"/>
    <col min="4865" max="4865" width="4.28515625" customWidth="1"/>
    <col min="4866" max="4866" width="4.5703125" customWidth="1"/>
    <col min="4867" max="4867" width="5" customWidth="1"/>
    <col min="4868" max="4868" width="19.5703125" customWidth="1"/>
    <col min="4869" max="4869" width="11" customWidth="1"/>
    <col min="4870" max="4870" width="25.140625" customWidth="1"/>
    <col min="4871" max="4871" width="5.42578125" customWidth="1"/>
    <col min="4872" max="4873" width="5.7109375" customWidth="1"/>
    <col min="4874" max="4874" width="7.140625" customWidth="1"/>
    <col min="4875" max="4875" width="7.28515625" bestFit="1" customWidth="1"/>
    <col min="4876" max="4879" width="7.7109375" customWidth="1"/>
    <col min="4880" max="4880" width="7" customWidth="1"/>
    <col min="4881" max="4881" width="7.42578125" customWidth="1"/>
    <col min="4882" max="4882" width="10.42578125" bestFit="1" customWidth="1"/>
    <col min="4883" max="4883" width="4.5703125" bestFit="1" customWidth="1"/>
    <col min="4884" max="4884" width="6.7109375" customWidth="1"/>
    <col min="4885" max="4885" width="6.140625" bestFit="1" customWidth="1"/>
    <col min="4886" max="4886" width="6.7109375" customWidth="1"/>
    <col min="5121" max="5121" width="4.28515625" customWidth="1"/>
    <col min="5122" max="5122" width="4.5703125" customWidth="1"/>
    <col min="5123" max="5123" width="5" customWidth="1"/>
    <col min="5124" max="5124" width="19.5703125" customWidth="1"/>
    <col min="5125" max="5125" width="11" customWidth="1"/>
    <col min="5126" max="5126" width="25.140625" customWidth="1"/>
    <col min="5127" max="5127" width="5.42578125" customWidth="1"/>
    <col min="5128" max="5129" width="5.7109375" customWidth="1"/>
    <col min="5130" max="5130" width="7.140625" customWidth="1"/>
    <col min="5131" max="5131" width="7.28515625" bestFit="1" customWidth="1"/>
    <col min="5132" max="5135" width="7.7109375" customWidth="1"/>
    <col min="5136" max="5136" width="7" customWidth="1"/>
    <col min="5137" max="5137" width="7.42578125" customWidth="1"/>
    <col min="5138" max="5138" width="10.42578125" bestFit="1" customWidth="1"/>
    <col min="5139" max="5139" width="4.5703125" bestFit="1" customWidth="1"/>
    <col min="5140" max="5140" width="6.7109375" customWidth="1"/>
    <col min="5141" max="5141" width="6.140625" bestFit="1" customWidth="1"/>
    <col min="5142" max="5142" width="6.7109375" customWidth="1"/>
    <col min="5377" max="5377" width="4.28515625" customWidth="1"/>
    <col min="5378" max="5378" width="4.5703125" customWidth="1"/>
    <col min="5379" max="5379" width="5" customWidth="1"/>
    <col min="5380" max="5380" width="19.5703125" customWidth="1"/>
    <col min="5381" max="5381" width="11" customWidth="1"/>
    <col min="5382" max="5382" width="25.140625" customWidth="1"/>
    <col min="5383" max="5383" width="5.42578125" customWidth="1"/>
    <col min="5384" max="5385" width="5.7109375" customWidth="1"/>
    <col min="5386" max="5386" width="7.140625" customWidth="1"/>
    <col min="5387" max="5387" width="7.28515625" bestFit="1" customWidth="1"/>
    <col min="5388" max="5391" width="7.7109375" customWidth="1"/>
    <col min="5392" max="5392" width="7" customWidth="1"/>
    <col min="5393" max="5393" width="7.42578125" customWidth="1"/>
    <col min="5394" max="5394" width="10.42578125" bestFit="1" customWidth="1"/>
    <col min="5395" max="5395" width="4.5703125" bestFit="1" customWidth="1"/>
    <col min="5396" max="5396" width="6.7109375" customWidth="1"/>
    <col min="5397" max="5397" width="6.140625" bestFit="1" customWidth="1"/>
    <col min="5398" max="5398" width="6.7109375" customWidth="1"/>
    <col min="5633" max="5633" width="4.28515625" customWidth="1"/>
    <col min="5634" max="5634" width="4.5703125" customWidth="1"/>
    <col min="5635" max="5635" width="5" customWidth="1"/>
    <col min="5636" max="5636" width="19.5703125" customWidth="1"/>
    <col min="5637" max="5637" width="11" customWidth="1"/>
    <col min="5638" max="5638" width="25.140625" customWidth="1"/>
    <col min="5639" max="5639" width="5.42578125" customWidth="1"/>
    <col min="5640" max="5641" width="5.7109375" customWidth="1"/>
    <col min="5642" max="5642" width="7.140625" customWidth="1"/>
    <col min="5643" max="5643" width="7.28515625" bestFit="1" customWidth="1"/>
    <col min="5644" max="5647" width="7.7109375" customWidth="1"/>
    <col min="5648" max="5648" width="7" customWidth="1"/>
    <col min="5649" max="5649" width="7.42578125" customWidth="1"/>
    <col min="5650" max="5650" width="10.42578125" bestFit="1" customWidth="1"/>
    <col min="5651" max="5651" width="4.5703125" bestFit="1" customWidth="1"/>
    <col min="5652" max="5652" width="6.7109375" customWidth="1"/>
    <col min="5653" max="5653" width="6.140625" bestFit="1" customWidth="1"/>
    <col min="5654" max="5654" width="6.7109375" customWidth="1"/>
    <col min="5889" max="5889" width="4.28515625" customWidth="1"/>
    <col min="5890" max="5890" width="4.5703125" customWidth="1"/>
    <col min="5891" max="5891" width="5" customWidth="1"/>
    <col min="5892" max="5892" width="19.5703125" customWidth="1"/>
    <col min="5893" max="5893" width="11" customWidth="1"/>
    <col min="5894" max="5894" width="25.140625" customWidth="1"/>
    <col min="5895" max="5895" width="5.42578125" customWidth="1"/>
    <col min="5896" max="5897" width="5.7109375" customWidth="1"/>
    <col min="5898" max="5898" width="7.140625" customWidth="1"/>
    <col min="5899" max="5899" width="7.28515625" bestFit="1" customWidth="1"/>
    <col min="5900" max="5903" width="7.7109375" customWidth="1"/>
    <col min="5904" max="5904" width="7" customWidth="1"/>
    <col min="5905" max="5905" width="7.42578125" customWidth="1"/>
    <col min="5906" max="5906" width="10.42578125" bestFit="1" customWidth="1"/>
    <col min="5907" max="5907" width="4.5703125" bestFit="1" customWidth="1"/>
    <col min="5908" max="5908" width="6.7109375" customWidth="1"/>
    <col min="5909" max="5909" width="6.140625" bestFit="1" customWidth="1"/>
    <col min="5910" max="5910" width="6.7109375" customWidth="1"/>
    <col min="6145" max="6145" width="4.28515625" customWidth="1"/>
    <col min="6146" max="6146" width="4.5703125" customWidth="1"/>
    <col min="6147" max="6147" width="5" customWidth="1"/>
    <col min="6148" max="6148" width="19.5703125" customWidth="1"/>
    <col min="6149" max="6149" width="11" customWidth="1"/>
    <col min="6150" max="6150" width="25.140625" customWidth="1"/>
    <col min="6151" max="6151" width="5.42578125" customWidth="1"/>
    <col min="6152" max="6153" width="5.7109375" customWidth="1"/>
    <col min="6154" max="6154" width="7.140625" customWidth="1"/>
    <col min="6155" max="6155" width="7.28515625" bestFit="1" customWidth="1"/>
    <col min="6156" max="6159" width="7.7109375" customWidth="1"/>
    <col min="6160" max="6160" width="7" customWidth="1"/>
    <col min="6161" max="6161" width="7.42578125" customWidth="1"/>
    <col min="6162" max="6162" width="10.42578125" bestFit="1" customWidth="1"/>
    <col min="6163" max="6163" width="4.5703125" bestFit="1" customWidth="1"/>
    <col min="6164" max="6164" width="6.7109375" customWidth="1"/>
    <col min="6165" max="6165" width="6.140625" bestFit="1" customWidth="1"/>
    <col min="6166" max="6166" width="6.7109375" customWidth="1"/>
    <col min="6401" max="6401" width="4.28515625" customWidth="1"/>
    <col min="6402" max="6402" width="4.5703125" customWidth="1"/>
    <col min="6403" max="6403" width="5" customWidth="1"/>
    <col min="6404" max="6404" width="19.5703125" customWidth="1"/>
    <col min="6405" max="6405" width="11" customWidth="1"/>
    <col min="6406" max="6406" width="25.140625" customWidth="1"/>
    <col min="6407" max="6407" width="5.42578125" customWidth="1"/>
    <col min="6408" max="6409" width="5.7109375" customWidth="1"/>
    <col min="6410" max="6410" width="7.140625" customWidth="1"/>
    <col min="6411" max="6411" width="7.28515625" bestFit="1" customWidth="1"/>
    <col min="6412" max="6415" width="7.7109375" customWidth="1"/>
    <col min="6416" max="6416" width="7" customWidth="1"/>
    <col min="6417" max="6417" width="7.42578125" customWidth="1"/>
    <col min="6418" max="6418" width="10.42578125" bestFit="1" customWidth="1"/>
    <col min="6419" max="6419" width="4.5703125" bestFit="1" customWidth="1"/>
    <col min="6420" max="6420" width="6.7109375" customWidth="1"/>
    <col min="6421" max="6421" width="6.140625" bestFit="1" customWidth="1"/>
    <col min="6422" max="6422" width="6.7109375" customWidth="1"/>
    <col min="6657" max="6657" width="4.28515625" customWidth="1"/>
    <col min="6658" max="6658" width="4.5703125" customWidth="1"/>
    <col min="6659" max="6659" width="5" customWidth="1"/>
    <col min="6660" max="6660" width="19.5703125" customWidth="1"/>
    <col min="6661" max="6661" width="11" customWidth="1"/>
    <col min="6662" max="6662" width="25.140625" customWidth="1"/>
    <col min="6663" max="6663" width="5.42578125" customWidth="1"/>
    <col min="6664" max="6665" width="5.7109375" customWidth="1"/>
    <col min="6666" max="6666" width="7.140625" customWidth="1"/>
    <col min="6667" max="6667" width="7.28515625" bestFit="1" customWidth="1"/>
    <col min="6668" max="6671" width="7.7109375" customWidth="1"/>
    <col min="6672" max="6672" width="7" customWidth="1"/>
    <col min="6673" max="6673" width="7.42578125" customWidth="1"/>
    <col min="6674" max="6674" width="10.42578125" bestFit="1" customWidth="1"/>
    <col min="6675" max="6675" width="4.5703125" bestFit="1" customWidth="1"/>
    <col min="6676" max="6676" width="6.7109375" customWidth="1"/>
    <col min="6677" max="6677" width="6.140625" bestFit="1" customWidth="1"/>
    <col min="6678" max="6678" width="6.7109375" customWidth="1"/>
    <col min="6913" max="6913" width="4.28515625" customWidth="1"/>
    <col min="6914" max="6914" width="4.5703125" customWidth="1"/>
    <col min="6915" max="6915" width="5" customWidth="1"/>
    <col min="6916" max="6916" width="19.5703125" customWidth="1"/>
    <col min="6917" max="6917" width="11" customWidth="1"/>
    <col min="6918" max="6918" width="25.140625" customWidth="1"/>
    <col min="6919" max="6919" width="5.42578125" customWidth="1"/>
    <col min="6920" max="6921" width="5.7109375" customWidth="1"/>
    <col min="6922" max="6922" width="7.140625" customWidth="1"/>
    <col min="6923" max="6923" width="7.28515625" bestFit="1" customWidth="1"/>
    <col min="6924" max="6927" width="7.7109375" customWidth="1"/>
    <col min="6928" max="6928" width="7" customWidth="1"/>
    <col min="6929" max="6929" width="7.42578125" customWidth="1"/>
    <col min="6930" max="6930" width="10.42578125" bestFit="1" customWidth="1"/>
    <col min="6931" max="6931" width="4.5703125" bestFit="1" customWidth="1"/>
    <col min="6932" max="6932" width="6.7109375" customWidth="1"/>
    <col min="6933" max="6933" width="6.140625" bestFit="1" customWidth="1"/>
    <col min="6934" max="6934" width="6.7109375" customWidth="1"/>
    <col min="7169" max="7169" width="4.28515625" customWidth="1"/>
    <col min="7170" max="7170" width="4.5703125" customWidth="1"/>
    <col min="7171" max="7171" width="5" customWidth="1"/>
    <col min="7172" max="7172" width="19.5703125" customWidth="1"/>
    <col min="7173" max="7173" width="11" customWidth="1"/>
    <col min="7174" max="7174" width="25.140625" customWidth="1"/>
    <col min="7175" max="7175" width="5.42578125" customWidth="1"/>
    <col min="7176" max="7177" width="5.7109375" customWidth="1"/>
    <col min="7178" max="7178" width="7.140625" customWidth="1"/>
    <col min="7179" max="7179" width="7.28515625" bestFit="1" customWidth="1"/>
    <col min="7180" max="7183" width="7.7109375" customWidth="1"/>
    <col min="7184" max="7184" width="7" customWidth="1"/>
    <col min="7185" max="7185" width="7.42578125" customWidth="1"/>
    <col min="7186" max="7186" width="10.42578125" bestFit="1" customWidth="1"/>
    <col min="7187" max="7187" width="4.5703125" bestFit="1" customWidth="1"/>
    <col min="7188" max="7188" width="6.7109375" customWidth="1"/>
    <col min="7189" max="7189" width="6.140625" bestFit="1" customWidth="1"/>
    <col min="7190" max="7190" width="6.7109375" customWidth="1"/>
    <col min="7425" max="7425" width="4.28515625" customWidth="1"/>
    <col min="7426" max="7426" width="4.5703125" customWidth="1"/>
    <col min="7427" max="7427" width="5" customWidth="1"/>
    <col min="7428" max="7428" width="19.5703125" customWidth="1"/>
    <col min="7429" max="7429" width="11" customWidth="1"/>
    <col min="7430" max="7430" width="25.140625" customWidth="1"/>
    <col min="7431" max="7431" width="5.42578125" customWidth="1"/>
    <col min="7432" max="7433" width="5.7109375" customWidth="1"/>
    <col min="7434" max="7434" width="7.140625" customWidth="1"/>
    <col min="7435" max="7435" width="7.28515625" bestFit="1" customWidth="1"/>
    <col min="7436" max="7439" width="7.7109375" customWidth="1"/>
    <col min="7440" max="7440" width="7" customWidth="1"/>
    <col min="7441" max="7441" width="7.42578125" customWidth="1"/>
    <col min="7442" max="7442" width="10.42578125" bestFit="1" customWidth="1"/>
    <col min="7443" max="7443" width="4.5703125" bestFit="1" customWidth="1"/>
    <col min="7444" max="7444" width="6.7109375" customWidth="1"/>
    <col min="7445" max="7445" width="6.140625" bestFit="1" customWidth="1"/>
    <col min="7446" max="7446" width="6.7109375" customWidth="1"/>
    <col min="7681" max="7681" width="4.28515625" customWidth="1"/>
    <col min="7682" max="7682" width="4.5703125" customWidth="1"/>
    <col min="7683" max="7683" width="5" customWidth="1"/>
    <col min="7684" max="7684" width="19.5703125" customWidth="1"/>
    <col min="7685" max="7685" width="11" customWidth="1"/>
    <col min="7686" max="7686" width="25.140625" customWidth="1"/>
    <col min="7687" max="7687" width="5.42578125" customWidth="1"/>
    <col min="7688" max="7689" width="5.7109375" customWidth="1"/>
    <col min="7690" max="7690" width="7.140625" customWidth="1"/>
    <col min="7691" max="7691" width="7.28515625" bestFit="1" customWidth="1"/>
    <col min="7692" max="7695" width="7.7109375" customWidth="1"/>
    <col min="7696" max="7696" width="7" customWidth="1"/>
    <col min="7697" max="7697" width="7.42578125" customWidth="1"/>
    <col min="7698" max="7698" width="10.42578125" bestFit="1" customWidth="1"/>
    <col min="7699" max="7699" width="4.5703125" bestFit="1" customWidth="1"/>
    <col min="7700" max="7700" width="6.7109375" customWidth="1"/>
    <col min="7701" max="7701" width="6.140625" bestFit="1" customWidth="1"/>
    <col min="7702" max="7702" width="6.7109375" customWidth="1"/>
    <col min="7937" max="7937" width="4.28515625" customWidth="1"/>
    <col min="7938" max="7938" width="4.5703125" customWidth="1"/>
    <col min="7939" max="7939" width="5" customWidth="1"/>
    <col min="7940" max="7940" width="19.5703125" customWidth="1"/>
    <col min="7941" max="7941" width="11" customWidth="1"/>
    <col min="7942" max="7942" width="25.140625" customWidth="1"/>
    <col min="7943" max="7943" width="5.42578125" customWidth="1"/>
    <col min="7944" max="7945" width="5.7109375" customWidth="1"/>
    <col min="7946" max="7946" width="7.140625" customWidth="1"/>
    <col min="7947" max="7947" width="7.28515625" bestFit="1" customWidth="1"/>
    <col min="7948" max="7951" width="7.7109375" customWidth="1"/>
    <col min="7952" max="7952" width="7" customWidth="1"/>
    <col min="7953" max="7953" width="7.42578125" customWidth="1"/>
    <col min="7954" max="7954" width="10.42578125" bestFit="1" customWidth="1"/>
    <col min="7955" max="7955" width="4.5703125" bestFit="1" customWidth="1"/>
    <col min="7956" max="7956" width="6.7109375" customWidth="1"/>
    <col min="7957" max="7957" width="6.140625" bestFit="1" customWidth="1"/>
    <col min="7958" max="7958" width="6.7109375" customWidth="1"/>
    <col min="8193" max="8193" width="4.28515625" customWidth="1"/>
    <col min="8194" max="8194" width="4.5703125" customWidth="1"/>
    <col min="8195" max="8195" width="5" customWidth="1"/>
    <col min="8196" max="8196" width="19.5703125" customWidth="1"/>
    <col min="8197" max="8197" width="11" customWidth="1"/>
    <col min="8198" max="8198" width="25.140625" customWidth="1"/>
    <col min="8199" max="8199" width="5.42578125" customWidth="1"/>
    <col min="8200" max="8201" width="5.7109375" customWidth="1"/>
    <col min="8202" max="8202" width="7.140625" customWidth="1"/>
    <col min="8203" max="8203" width="7.28515625" bestFit="1" customWidth="1"/>
    <col min="8204" max="8207" width="7.7109375" customWidth="1"/>
    <col min="8208" max="8208" width="7" customWidth="1"/>
    <col min="8209" max="8209" width="7.42578125" customWidth="1"/>
    <col min="8210" max="8210" width="10.42578125" bestFit="1" customWidth="1"/>
    <col min="8211" max="8211" width="4.5703125" bestFit="1" customWidth="1"/>
    <col min="8212" max="8212" width="6.7109375" customWidth="1"/>
    <col min="8213" max="8213" width="6.140625" bestFit="1" customWidth="1"/>
    <col min="8214" max="8214" width="6.7109375" customWidth="1"/>
    <col min="8449" max="8449" width="4.28515625" customWidth="1"/>
    <col min="8450" max="8450" width="4.5703125" customWidth="1"/>
    <col min="8451" max="8451" width="5" customWidth="1"/>
    <col min="8452" max="8452" width="19.5703125" customWidth="1"/>
    <col min="8453" max="8453" width="11" customWidth="1"/>
    <col min="8454" max="8454" width="25.140625" customWidth="1"/>
    <col min="8455" max="8455" width="5.42578125" customWidth="1"/>
    <col min="8456" max="8457" width="5.7109375" customWidth="1"/>
    <col min="8458" max="8458" width="7.140625" customWidth="1"/>
    <col min="8459" max="8459" width="7.28515625" bestFit="1" customWidth="1"/>
    <col min="8460" max="8463" width="7.7109375" customWidth="1"/>
    <col min="8464" max="8464" width="7" customWidth="1"/>
    <col min="8465" max="8465" width="7.42578125" customWidth="1"/>
    <col min="8466" max="8466" width="10.42578125" bestFit="1" customWidth="1"/>
    <col min="8467" max="8467" width="4.5703125" bestFit="1" customWidth="1"/>
    <col min="8468" max="8468" width="6.7109375" customWidth="1"/>
    <col min="8469" max="8469" width="6.140625" bestFit="1" customWidth="1"/>
    <col min="8470" max="8470" width="6.7109375" customWidth="1"/>
    <col min="8705" max="8705" width="4.28515625" customWidth="1"/>
    <col min="8706" max="8706" width="4.5703125" customWidth="1"/>
    <col min="8707" max="8707" width="5" customWidth="1"/>
    <col min="8708" max="8708" width="19.5703125" customWidth="1"/>
    <col min="8709" max="8709" width="11" customWidth="1"/>
    <col min="8710" max="8710" width="25.140625" customWidth="1"/>
    <col min="8711" max="8711" width="5.42578125" customWidth="1"/>
    <col min="8712" max="8713" width="5.7109375" customWidth="1"/>
    <col min="8714" max="8714" width="7.140625" customWidth="1"/>
    <col min="8715" max="8715" width="7.28515625" bestFit="1" customWidth="1"/>
    <col min="8716" max="8719" width="7.7109375" customWidth="1"/>
    <col min="8720" max="8720" width="7" customWidth="1"/>
    <col min="8721" max="8721" width="7.42578125" customWidth="1"/>
    <col min="8722" max="8722" width="10.42578125" bestFit="1" customWidth="1"/>
    <col min="8723" max="8723" width="4.5703125" bestFit="1" customWidth="1"/>
    <col min="8724" max="8724" width="6.7109375" customWidth="1"/>
    <col min="8725" max="8725" width="6.140625" bestFit="1" customWidth="1"/>
    <col min="8726" max="8726" width="6.7109375" customWidth="1"/>
    <col min="8961" max="8961" width="4.28515625" customWidth="1"/>
    <col min="8962" max="8962" width="4.5703125" customWidth="1"/>
    <col min="8963" max="8963" width="5" customWidth="1"/>
    <col min="8964" max="8964" width="19.5703125" customWidth="1"/>
    <col min="8965" max="8965" width="11" customWidth="1"/>
    <col min="8966" max="8966" width="25.140625" customWidth="1"/>
    <col min="8967" max="8967" width="5.42578125" customWidth="1"/>
    <col min="8968" max="8969" width="5.7109375" customWidth="1"/>
    <col min="8970" max="8970" width="7.140625" customWidth="1"/>
    <col min="8971" max="8971" width="7.28515625" bestFit="1" customWidth="1"/>
    <col min="8972" max="8975" width="7.7109375" customWidth="1"/>
    <col min="8976" max="8976" width="7" customWidth="1"/>
    <col min="8977" max="8977" width="7.42578125" customWidth="1"/>
    <col min="8978" max="8978" width="10.42578125" bestFit="1" customWidth="1"/>
    <col min="8979" max="8979" width="4.5703125" bestFit="1" customWidth="1"/>
    <col min="8980" max="8980" width="6.7109375" customWidth="1"/>
    <col min="8981" max="8981" width="6.140625" bestFit="1" customWidth="1"/>
    <col min="8982" max="8982" width="6.7109375" customWidth="1"/>
    <col min="9217" max="9217" width="4.28515625" customWidth="1"/>
    <col min="9218" max="9218" width="4.5703125" customWidth="1"/>
    <col min="9219" max="9219" width="5" customWidth="1"/>
    <col min="9220" max="9220" width="19.5703125" customWidth="1"/>
    <col min="9221" max="9221" width="11" customWidth="1"/>
    <col min="9222" max="9222" width="25.140625" customWidth="1"/>
    <col min="9223" max="9223" width="5.42578125" customWidth="1"/>
    <col min="9224" max="9225" width="5.7109375" customWidth="1"/>
    <col min="9226" max="9226" width="7.140625" customWidth="1"/>
    <col min="9227" max="9227" width="7.28515625" bestFit="1" customWidth="1"/>
    <col min="9228" max="9231" width="7.7109375" customWidth="1"/>
    <col min="9232" max="9232" width="7" customWidth="1"/>
    <col min="9233" max="9233" width="7.42578125" customWidth="1"/>
    <col min="9234" max="9234" width="10.42578125" bestFit="1" customWidth="1"/>
    <col min="9235" max="9235" width="4.5703125" bestFit="1" customWidth="1"/>
    <col min="9236" max="9236" width="6.7109375" customWidth="1"/>
    <col min="9237" max="9237" width="6.140625" bestFit="1" customWidth="1"/>
    <col min="9238" max="9238" width="6.7109375" customWidth="1"/>
    <col min="9473" max="9473" width="4.28515625" customWidth="1"/>
    <col min="9474" max="9474" width="4.5703125" customWidth="1"/>
    <col min="9475" max="9475" width="5" customWidth="1"/>
    <col min="9476" max="9476" width="19.5703125" customWidth="1"/>
    <col min="9477" max="9477" width="11" customWidth="1"/>
    <col min="9478" max="9478" width="25.140625" customWidth="1"/>
    <col min="9479" max="9479" width="5.42578125" customWidth="1"/>
    <col min="9480" max="9481" width="5.7109375" customWidth="1"/>
    <col min="9482" max="9482" width="7.140625" customWidth="1"/>
    <col min="9483" max="9483" width="7.28515625" bestFit="1" customWidth="1"/>
    <col min="9484" max="9487" width="7.7109375" customWidth="1"/>
    <col min="9488" max="9488" width="7" customWidth="1"/>
    <col min="9489" max="9489" width="7.42578125" customWidth="1"/>
    <col min="9490" max="9490" width="10.42578125" bestFit="1" customWidth="1"/>
    <col min="9491" max="9491" width="4.5703125" bestFit="1" customWidth="1"/>
    <col min="9492" max="9492" width="6.7109375" customWidth="1"/>
    <col min="9493" max="9493" width="6.140625" bestFit="1" customWidth="1"/>
    <col min="9494" max="9494" width="6.7109375" customWidth="1"/>
    <col min="9729" max="9729" width="4.28515625" customWidth="1"/>
    <col min="9730" max="9730" width="4.5703125" customWidth="1"/>
    <col min="9731" max="9731" width="5" customWidth="1"/>
    <col min="9732" max="9732" width="19.5703125" customWidth="1"/>
    <col min="9733" max="9733" width="11" customWidth="1"/>
    <col min="9734" max="9734" width="25.140625" customWidth="1"/>
    <col min="9735" max="9735" width="5.42578125" customWidth="1"/>
    <col min="9736" max="9737" width="5.7109375" customWidth="1"/>
    <col min="9738" max="9738" width="7.140625" customWidth="1"/>
    <col min="9739" max="9739" width="7.28515625" bestFit="1" customWidth="1"/>
    <col min="9740" max="9743" width="7.7109375" customWidth="1"/>
    <col min="9744" max="9744" width="7" customWidth="1"/>
    <col min="9745" max="9745" width="7.42578125" customWidth="1"/>
    <col min="9746" max="9746" width="10.42578125" bestFit="1" customWidth="1"/>
    <col min="9747" max="9747" width="4.5703125" bestFit="1" customWidth="1"/>
    <col min="9748" max="9748" width="6.7109375" customWidth="1"/>
    <col min="9749" max="9749" width="6.140625" bestFit="1" customWidth="1"/>
    <col min="9750" max="9750" width="6.7109375" customWidth="1"/>
    <col min="9985" max="9985" width="4.28515625" customWidth="1"/>
    <col min="9986" max="9986" width="4.5703125" customWidth="1"/>
    <col min="9987" max="9987" width="5" customWidth="1"/>
    <col min="9988" max="9988" width="19.5703125" customWidth="1"/>
    <col min="9989" max="9989" width="11" customWidth="1"/>
    <col min="9990" max="9990" width="25.140625" customWidth="1"/>
    <col min="9991" max="9991" width="5.42578125" customWidth="1"/>
    <col min="9992" max="9993" width="5.7109375" customWidth="1"/>
    <col min="9994" max="9994" width="7.140625" customWidth="1"/>
    <col min="9995" max="9995" width="7.28515625" bestFit="1" customWidth="1"/>
    <col min="9996" max="9999" width="7.7109375" customWidth="1"/>
    <col min="10000" max="10000" width="7" customWidth="1"/>
    <col min="10001" max="10001" width="7.42578125" customWidth="1"/>
    <col min="10002" max="10002" width="10.42578125" bestFit="1" customWidth="1"/>
    <col min="10003" max="10003" width="4.5703125" bestFit="1" customWidth="1"/>
    <col min="10004" max="10004" width="6.7109375" customWidth="1"/>
    <col min="10005" max="10005" width="6.140625" bestFit="1" customWidth="1"/>
    <col min="10006" max="10006" width="6.7109375" customWidth="1"/>
    <col min="10241" max="10241" width="4.28515625" customWidth="1"/>
    <col min="10242" max="10242" width="4.5703125" customWidth="1"/>
    <col min="10243" max="10243" width="5" customWidth="1"/>
    <col min="10244" max="10244" width="19.5703125" customWidth="1"/>
    <col min="10245" max="10245" width="11" customWidth="1"/>
    <col min="10246" max="10246" width="25.140625" customWidth="1"/>
    <col min="10247" max="10247" width="5.42578125" customWidth="1"/>
    <col min="10248" max="10249" width="5.7109375" customWidth="1"/>
    <col min="10250" max="10250" width="7.140625" customWidth="1"/>
    <col min="10251" max="10251" width="7.28515625" bestFit="1" customWidth="1"/>
    <col min="10252" max="10255" width="7.7109375" customWidth="1"/>
    <col min="10256" max="10256" width="7" customWidth="1"/>
    <col min="10257" max="10257" width="7.42578125" customWidth="1"/>
    <col min="10258" max="10258" width="10.42578125" bestFit="1" customWidth="1"/>
    <col min="10259" max="10259" width="4.5703125" bestFit="1" customWidth="1"/>
    <col min="10260" max="10260" width="6.7109375" customWidth="1"/>
    <col min="10261" max="10261" width="6.140625" bestFit="1" customWidth="1"/>
    <col min="10262" max="10262" width="6.7109375" customWidth="1"/>
    <col min="10497" max="10497" width="4.28515625" customWidth="1"/>
    <col min="10498" max="10498" width="4.5703125" customWidth="1"/>
    <col min="10499" max="10499" width="5" customWidth="1"/>
    <col min="10500" max="10500" width="19.5703125" customWidth="1"/>
    <col min="10501" max="10501" width="11" customWidth="1"/>
    <col min="10502" max="10502" width="25.140625" customWidth="1"/>
    <col min="10503" max="10503" width="5.42578125" customWidth="1"/>
    <col min="10504" max="10505" width="5.7109375" customWidth="1"/>
    <col min="10506" max="10506" width="7.140625" customWidth="1"/>
    <col min="10507" max="10507" width="7.28515625" bestFit="1" customWidth="1"/>
    <col min="10508" max="10511" width="7.7109375" customWidth="1"/>
    <col min="10512" max="10512" width="7" customWidth="1"/>
    <col min="10513" max="10513" width="7.42578125" customWidth="1"/>
    <col min="10514" max="10514" width="10.42578125" bestFit="1" customWidth="1"/>
    <col min="10515" max="10515" width="4.5703125" bestFit="1" customWidth="1"/>
    <col min="10516" max="10516" width="6.7109375" customWidth="1"/>
    <col min="10517" max="10517" width="6.140625" bestFit="1" customWidth="1"/>
    <col min="10518" max="10518" width="6.7109375" customWidth="1"/>
    <col min="10753" max="10753" width="4.28515625" customWidth="1"/>
    <col min="10754" max="10754" width="4.5703125" customWidth="1"/>
    <col min="10755" max="10755" width="5" customWidth="1"/>
    <col min="10756" max="10756" width="19.5703125" customWidth="1"/>
    <col min="10757" max="10757" width="11" customWidth="1"/>
    <col min="10758" max="10758" width="25.140625" customWidth="1"/>
    <col min="10759" max="10759" width="5.42578125" customWidth="1"/>
    <col min="10760" max="10761" width="5.7109375" customWidth="1"/>
    <col min="10762" max="10762" width="7.140625" customWidth="1"/>
    <col min="10763" max="10763" width="7.28515625" bestFit="1" customWidth="1"/>
    <col min="10764" max="10767" width="7.7109375" customWidth="1"/>
    <col min="10768" max="10768" width="7" customWidth="1"/>
    <col min="10769" max="10769" width="7.42578125" customWidth="1"/>
    <col min="10770" max="10770" width="10.42578125" bestFit="1" customWidth="1"/>
    <col min="10771" max="10771" width="4.5703125" bestFit="1" customWidth="1"/>
    <col min="10772" max="10772" width="6.7109375" customWidth="1"/>
    <col min="10773" max="10773" width="6.140625" bestFit="1" customWidth="1"/>
    <col min="10774" max="10774" width="6.7109375" customWidth="1"/>
    <col min="11009" max="11009" width="4.28515625" customWidth="1"/>
    <col min="11010" max="11010" width="4.5703125" customWidth="1"/>
    <col min="11011" max="11011" width="5" customWidth="1"/>
    <col min="11012" max="11012" width="19.5703125" customWidth="1"/>
    <col min="11013" max="11013" width="11" customWidth="1"/>
    <col min="11014" max="11014" width="25.140625" customWidth="1"/>
    <col min="11015" max="11015" width="5.42578125" customWidth="1"/>
    <col min="11016" max="11017" width="5.7109375" customWidth="1"/>
    <col min="11018" max="11018" width="7.140625" customWidth="1"/>
    <col min="11019" max="11019" width="7.28515625" bestFit="1" customWidth="1"/>
    <col min="11020" max="11023" width="7.7109375" customWidth="1"/>
    <col min="11024" max="11024" width="7" customWidth="1"/>
    <col min="11025" max="11025" width="7.42578125" customWidth="1"/>
    <col min="11026" max="11026" width="10.42578125" bestFit="1" customWidth="1"/>
    <col min="11027" max="11027" width="4.5703125" bestFit="1" customWidth="1"/>
    <col min="11028" max="11028" width="6.7109375" customWidth="1"/>
    <col min="11029" max="11029" width="6.140625" bestFit="1" customWidth="1"/>
    <col min="11030" max="11030" width="6.7109375" customWidth="1"/>
    <col min="11265" max="11265" width="4.28515625" customWidth="1"/>
    <col min="11266" max="11266" width="4.5703125" customWidth="1"/>
    <col min="11267" max="11267" width="5" customWidth="1"/>
    <col min="11268" max="11268" width="19.5703125" customWidth="1"/>
    <col min="11269" max="11269" width="11" customWidth="1"/>
    <col min="11270" max="11270" width="25.140625" customWidth="1"/>
    <col min="11271" max="11271" width="5.42578125" customWidth="1"/>
    <col min="11272" max="11273" width="5.7109375" customWidth="1"/>
    <col min="11274" max="11274" width="7.140625" customWidth="1"/>
    <col min="11275" max="11275" width="7.28515625" bestFit="1" customWidth="1"/>
    <col min="11276" max="11279" width="7.7109375" customWidth="1"/>
    <col min="11280" max="11280" width="7" customWidth="1"/>
    <col min="11281" max="11281" width="7.42578125" customWidth="1"/>
    <col min="11282" max="11282" width="10.42578125" bestFit="1" customWidth="1"/>
    <col min="11283" max="11283" width="4.5703125" bestFit="1" customWidth="1"/>
    <col min="11284" max="11284" width="6.7109375" customWidth="1"/>
    <col min="11285" max="11285" width="6.140625" bestFit="1" customWidth="1"/>
    <col min="11286" max="11286" width="6.7109375" customWidth="1"/>
    <col min="11521" max="11521" width="4.28515625" customWidth="1"/>
    <col min="11522" max="11522" width="4.5703125" customWidth="1"/>
    <col min="11523" max="11523" width="5" customWidth="1"/>
    <col min="11524" max="11524" width="19.5703125" customWidth="1"/>
    <col min="11525" max="11525" width="11" customWidth="1"/>
    <col min="11526" max="11526" width="25.140625" customWidth="1"/>
    <col min="11527" max="11527" width="5.42578125" customWidth="1"/>
    <col min="11528" max="11529" width="5.7109375" customWidth="1"/>
    <col min="11530" max="11530" width="7.140625" customWidth="1"/>
    <col min="11531" max="11531" width="7.28515625" bestFit="1" customWidth="1"/>
    <col min="11532" max="11535" width="7.7109375" customWidth="1"/>
    <col min="11536" max="11536" width="7" customWidth="1"/>
    <col min="11537" max="11537" width="7.42578125" customWidth="1"/>
    <col min="11538" max="11538" width="10.42578125" bestFit="1" customWidth="1"/>
    <col min="11539" max="11539" width="4.5703125" bestFit="1" customWidth="1"/>
    <col min="11540" max="11540" width="6.7109375" customWidth="1"/>
    <col min="11541" max="11541" width="6.140625" bestFit="1" customWidth="1"/>
    <col min="11542" max="11542" width="6.7109375" customWidth="1"/>
    <col min="11777" max="11777" width="4.28515625" customWidth="1"/>
    <col min="11778" max="11778" width="4.5703125" customWidth="1"/>
    <col min="11779" max="11779" width="5" customWidth="1"/>
    <col min="11780" max="11780" width="19.5703125" customWidth="1"/>
    <col min="11781" max="11781" width="11" customWidth="1"/>
    <col min="11782" max="11782" width="25.140625" customWidth="1"/>
    <col min="11783" max="11783" width="5.42578125" customWidth="1"/>
    <col min="11784" max="11785" width="5.7109375" customWidth="1"/>
    <col min="11786" max="11786" width="7.140625" customWidth="1"/>
    <col min="11787" max="11787" width="7.28515625" bestFit="1" customWidth="1"/>
    <col min="11788" max="11791" width="7.7109375" customWidth="1"/>
    <col min="11792" max="11792" width="7" customWidth="1"/>
    <col min="11793" max="11793" width="7.42578125" customWidth="1"/>
    <col min="11794" max="11794" width="10.42578125" bestFit="1" customWidth="1"/>
    <col min="11795" max="11795" width="4.5703125" bestFit="1" customWidth="1"/>
    <col min="11796" max="11796" width="6.7109375" customWidth="1"/>
    <col min="11797" max="11797" width="6.140625" bestFit="1" customWidth="1"/>
    <col min="11798" max="11798" width="6.7109375" customWidth="1"/>
    <col min="12033" max="12033" width="4.28515625" customWidth="1"/>
    <col min="12034" max="12034" width="4.5703125" customWidth="1"/>
    <col min="12035" max="12035" width="5" customWidth="1"/>
    <col min="12036" max="12036" width="19.5703125" customWidth="1"/>
    <col min="12037" max="12037" width="11" customWidth="1"/>
    <col min="12038" max="12038" width="25.140625" customWidth="1"/>
    <col min="12039" max="12039" width="5.42578125" customWidth="1"/>
    <col min="12040" max="12041" width="5.7109375" customWidth="1"/>
    <col min="12042" max="12042" width="7.140625" customWidth="1"/>
    <col min="12043" max="12043" width="7.28515625" bestFit="1" customWidth="1"/>
    <col min="12044" max="12047" width="7.7109375" customWidth="1"/>
    <col min="12048" max="12048" width="7" customWidth="1"/>
    <col min="12049" max="12049" width="7.42578125" customWidth="1"/>
    <col min="12050" max="12050" width="10.42578125" bestFit="1" customWidth="1"/>
    <col min="12051" max="12051" width="4.5703125" bestFit="1" customWidth="1"/>
    <col min="12052" max="12052" width="6.7109375" customWidth="1"/>
    <col min="12053" max="12053" width="6.140625" bestFit="1" customWidth="1"/>
    <col min="12054" max="12054" width="6.7109375" customWidth="1"/>
    <col min="12289" max="12289" width="4.28515625" customWidth="1"/>
    <col min="12290" max="12290" width="4.5703125" customWidth="1"/>
    <col min="12291" max="12291" width="5" customWidth="1"/>
    <col min="12292" max="12292" width="19.5703125" customWidth="1"/>
    <col min="12293" max="12293" width="11" customWidth="1"/>
    <col min="12294" max="12294" width="25.140625" customWidth="1"/>
    <col min="12295" max="12295" width="5.42578125" customWidth="1"/>
    <col min="12296" max="12297" width="5.7109375" customWidth="1"/>
    <col min="12298" max="12298" width="7.140625" customWidth="1"/>
    <col min="12299" max="12299" width="7.28515625" bestFit="1" customWidth="1"/>
    <col min="12300" max="12303" width="7.7109375" customWidth="1"/>
    <col min="12304" max="12304" width="7" customWidth="1"/>
    <col min="12305" max="12305" width="7.42578125" customWidth="1"/>
    <col min="12306" max="12306" width="10.42578125" bestFit="1" customWidth="1"/>
    <col min="12307" max="12307" width="4.5703125" bestFit="1" customWidth="1"/>
    <col min="12308" max="12308" width="6.7109375" customWidth="1"/>
    <col min="12309" max="12309" width="6.140625" bestFit="1" customWidth="1"/>
    <col min="12310" max="12310" width="6.7109375" customWidth="1"/>
    <col min="12545" max="12545" width="4.28515625" customWidth="1"/>
    <col min="12546" max="12546" width="4.5703125" customWidth="1"/>
    <col min="12547" max="12547" width="5" customWidth="1"/>
    <col min="12548" max="12548" width="19.5703125" customWidth="1"/>
    <col min="12549" max="12549" width="11" customWidth="1"/>
    <col min="12550" max="12550" width="25.140625" customWidth="1"/>
    <col min="12551" max="12551" width="5.42578125" customWidth="1"/>
    <col min="12552" max="12553" width="5.7109375" customWidth="1"/>
    <col min="12554" max="12554" width="7.140625" customWidth="1"/>
    <col min="12555" max="12555" width="7.28515625" bestFit="1" customWidth="1"/>
    <col min="12556" max="12559" width="7.7109375" customWidth="1"/>
    <col min="12560" max="12560" width="7" customWidth="1"/>
    <col min="12561" max="12561" width="7.42578125" customWidth="1"/>
    <col min="12562" max="12562" width="10.42578125" bestFit="1" customWidth="1"/>
    <col min="12563" max="12563" width="4.5703125" bestFit="1" customWidth="1"/>
    <col min="12564" max="12564" width="6.7109375" customWidth="1"/>
    <col min="12565" max="12565" width="6.140625" bestFit="1" customWidth="1"/>
    <col min="12566" max="12566" width="6.7109375" customWidth="1"/>
    <col min="12801" max="12801" width="4.28515625" customWidth="1"/>
    <col min="12802" max="12802" width="4.5703125" customWidth="1"/>
    <col min="12803" max="12803" width="5" customWidth="1"/>
    <col min="12804" max="12804" width="19.5703125" customWidth="1"/>
    <col min="12805" max="12805" width="11" customWidth="1"/>
    <col min="12806" max="12806" width="25.140625" customWidth="1"/>
    <col min="12807" max="12807" width="5.42578125" customWidth="1"/>
    <col min="12808" max="12809" width="5.7109375" customWidth="1"/>
    <col min="12810" max="12810" width="7.140625" customWidth="1"/>
    <col min="12811" max="12811" width="7.28515625" bestFit="1" customWidth="1"/>
    <col min="12812" max="12815" width="7.7109375" customWidth="1"/>
    <col min="12816" max="12816" width="7" customWidth="1"/>
    <col min="12817" max="12817" width="7.42578125" customWidth="1"/>
    <col min="12818" max="12818" width="10.42578125" bestFit="1" customWidth="1"/>
    <col min="12819" max="12819" width="4.5703125" bestFit="1" customWidth="1"/>
    <col min="12820" max="12820" width="6.7109375" customWidth="1"/>
    <col min="12821" max="12821" width="6.140625" bestFit="1" customWidth="1"/>
    <col min="12822" max="12822" width="6.7109375" customWidth="1"/>
    <col min="13057" max="13057" width="4.28515625" customWidth="1"/>
    <col min="13058" max="13058" width="4.5703125" customWidth="1"/>
    <col min="13059" max="13059" width="5" customWidth="1"/>
    <col min="13060" max="13060" width="19.5703125" customWidth="1"/>
    <col min="13061" max="13061" width="11" customWidth="1"/>
    <col min="13062" max="13062" width="25.140625" customWidth="1"/>
    <col min="13063" max="13063" width="5.42578125" customWidth="1"/>
    <col min="13064" max="13065" width="5.7109375" customWidth="1"/>
    <col min="13066" max="13066" width="7.140625" customWidth="1"/>
    <col min="13067" max="13067" width="7.28515625" bestFit="1" customWidth="1"/>
    <col min="13068" max="13071" width="7.7109375" customWidth="1"/>
    <col min="13072" max="13072" width="7" customWidth="1"/>
    <col min="13073" max="13073" width="7.42578125" customWidth="1"/>
    <col min="13074" max="13074" width="10.42578125" bestFit="1" customWidth="1"/>
    <col min="13075" max="13075" width="4.5703125" bestFit="1" customWidth="1"/>
    <col min="13076" max="13076" width="6.7109375" customWidth="1"/>
    <col min="13077" max="13077" width="6.140625" bestFit="1" customWidth="1"/>
    <col min="13078" max="13078" width="6.7109375" customWidth="1"/>
    <col min="13313" max="13313" width="4.28515625" customWidth="1"/>
    <col min="13314" max="13314" width="4.5703125" customWidth="1"/>
    <col min="13315" max="13315" width="5" customWidth="1"/>
    <col min="13316" max="13316" width="19.5703125" customWidth="1"/>
    <col min="13317" max="13317" width="11" customWidth="1"/>
    <col min="13318" max="13318" width="25.140625" customWidth="1"/>
    <col min="13319" max="13319" width="5.42578125" customWidth="1"/>
    <col min="13320" max="13321" width="5.7109375" customWidth="1"/>
    <col min="13322" max="13322" width="7.140625" customWidth="1"/>
    <col min="13323" max="13323" width="7.28515625" bestFit="1" customWidth="1"/>
    <col min="13324" max="13327" width="7.7109375" customWidth="1"/>
    <col min="13328" max="13328" width="7" customWidth="1"/>
    <col min="13329" max="13329" width="7.42578125" customWidth="1"/>
    <col min="13330" max="13330" width="10.42578125" bestFit="1" customWidth="1"/>
    <col min="13331" max="13331" width="4.5703125" bestFit="1" customWidth="1"/>
    <col min="13332" max="13332" width="6.7109375" customWidth="1"/>
    <col min="13333" max="13333" width="6.140625" bestFit="1" customWidth="1"/>
    <col min="13334" max="13334" width="6.7109375" customWidth="1"/>
    <col min="13569" max="13569" width="4.28515625" customWidth="1"/>
    <col min="13570" max="13570" width="4.5703125" customWidth="1"/>
    <col min="13571" max="13571" width="5" customWidth="1"/>
    <col min="13572" max="13572" width="19.5703125" customWidth="1"/>
    <col min="13573" max="13573" width="11" customWidth="1"/>
    <col min="13574" max="13574" width="25.140625" customWidth="1"/>
    <col min="13575" max="13575" width="5.42578125" customWidth="1"/>
    <col min="13576" max="13577" width="5.7109375" customWidth="1"/>
    <col min="13578" max="13578" width="7.140625" customWidth="1"/>
    <col min="13579" max="13579" width="7.28515625" bestFit="1" customWidth="1"/>
    <col min="13580" max="13583" width="7.7109375" customWidth="1"/>
    <col min="13584" max="13584" width="7" customWidth="1"/>
    <col min="13585" max="13585" width="7.42578125" customWidth="1"/>
    <col min="13586" max="13586" width="10.42578125" bestFit="1" customWidth="1"/>
    <col min="13587" max="13587" width="4.5703125" bestFit="1" customWidth="1"/>
    <col min="13588" max="13588" width="6.7109375" customWidth="1"/>
    <col min="13589" max="13589" width="6.140625" bestFit="1" customWidth="1"/>
    <col min="13590" max="13590" width="6.7109375" customWidth="1"/>
    <col min="13825" max="13825" width="4.28515625" customWidth="1"/>
    <col min="13826" max="13826" width="4.5703125" customWidth="1"/>
    <col min="13827" max="13827" width="5" customWidth="1"/>
    <col min="13828" max="13828" width="19.5703125" customWidth="1"/>
    <col min="13829" max="13829" width="11" customWidth="1"/>
    <col min="13830" max="13830" width="25.140625" customWidth="1"/>
    <col min="13831" max="13831" width="5.42578125" customWidth="1"/>
    <col min="13832" max="13833" width="5.7109375" customWidth="1"/>
    <col min="13834" max="13834" width="7.140625" customWidth="1"/>
    <col min="13835" max="13835" width="7.28515625" bestFit="1" customWidth="1"/>
    <col min="13836" max="13839" width="7.7109375" customWidth="1"/>
    <col min="13840" max="13840" width="7" customWidth="1"/>
    <col min="13841" max="13841" width="7.42578125" customWidth="1"/>
    <col min="13842" max="13842" width="10.42578125" bestFit="1" customWidth="1"/>
    <col min="13843" max="13843" width="4.5703125" bestFit="1" customWidth="1"/>
    <col min="13844" max="13844" width="6.7109375" customWidth="1"/>
    <col min="13845" max="13845" width="6.140625" bestFit="1" customWidth="1"/>
    <col min="13846" max="13846" width="6.7109375" customWidth="1"/>
    <col min="14081" max="14081" width="4.28515625" customWidth="1"/>
    <col min="14082" max="14082" width="4.5703125" customWidth="1"/>
    <col min="14083" max="14083" width="5" customWidth="1"/>
    <col min="14084" max="14084" width="19.5703125" customWidth="1"/>
    <col min="14085" max="14085" width="11" customWidth="1"/>
    <col min="14086" max="14086" width="25.140625" customWidth="1"/>
    <col min="14087" max="14087" width="5.42578125" customWidth="1"/>
    <col min="14088" max="14089" width="5.7109375" customWidth="1"/>
    <col min="14090" max="14090" width="7.140625" customWidth="1"/>
    <col min="14091" max="14091" width="7.28515625" bestFit="1" customWidth="1"/>
    <col min="14092" max="14095" width="7.7109375" customWidth="1"/>
    <col min="14096" max="14096" width="7" customWidth="1"/>
    <col min="14097" max="14097" width="7.42578125" customWidth="1"/>
    <col min="14098" max="14098" width="10.42578125" bestFit="1" customWidth="1"/>
    <col min="14099" max="14099" width="4.5703125" bestFit="1" customWidth="1"/>
    <col min="14100" max="14100" width="6.7109375" customWidth="1"/>
    <col min="14101" max="14101" width="6.140625" bestFit="1" customWidth="1"/>
    <col min="14102" max="14102" width="6.7109375" customWidth="1"/>
    <col min="14337" max="14337" width="4.28515625" customWidth="1"/>
    <col min="14338" max="14338" width="4.5703125" customWidth="1"/>
    <col min="14339" max="14339" width="5" customWidth="1"/>
    <col min="14340" max="14340" width="19.5703125" customWidth="1"/>
    <col min="14341" max="14341" width="11" customWidth="1"/>
    <col min="14342" max="14342" width="25.140625" customWidth="1"/>
    <col min="14343" max="14343" width="5.42578125" customWidth="1"/>
    <col min="14344" max="14345" width="5.7109375" customWidth="1"/>
    <col min="14346" max="14346" width="7.140625" customWidth="1"/>
    <col min="14347" max="14347" width="7.28515625" bestFit="1" customWidth="1"/>
    <col min="14348" max="14351" width="7.7109375" customWidth="1"/>
    <col min="14352" max="14352" width="7" customWidth="1"/>
    <col min="14353" max="14353" width="7.42578125" customWidth="1"/>
    <col min="14354" max="14354" width="10.42578125" bestFit="1" customWidth="1"/>
    <col min="14355" max="14355" width="4.5703125" bestFit="1" customWidth="1"/>
    <col min="14356" max="14356" width="6.7109375" customWidth="1"/>
    <col min="14357" max="14357" width="6.140625" bestFit="1" customWidth="1"/>
    <col min="14358" max="14358" width="6.7109375" customWidth="1"/>
    <col min="14593" max="14593" width="4.28515625" customWidth="1"/>
    <col min="14594" max="14594" width="4.5703125" customWidth="1"/>
    <col min="14595" max="14595" width="5" customWidth="1"/>
    <col min="14596" max="14596" width="19.5703125" customWidth="1"/>
    <col min="14597" max="14597" width="11" customWidth="1"/>
    <col min="14598" max="14598" width="25.140625" customWidth="1"/>
    <col min="14599" max="14599" width="5.42578125" customWidth="1"/>
    <col min="14600" max="14601" width="5.7109375" customWidth="1"/>
    <col min="14602" max="14602" width="7.140625" customWidth="1"/>
    <col min="14603" max="14603" width="7.28515625" bestFit="1" customWidth="1"/>
    <col min="14604" max="14607" width="7.7109375" customWidth="1"/>
    <col min="14608" max="14608" width="7" customWidth="1"/>
    <col min="14609" max="14609" width="7.42578125" customWidth="1"/>
    <col min="14610" max="14610" width="10.42578125" bestFit="1" customWidth="1"/>
    <col min="14611" max="14611" width="4.5703125" bestFit="1" customWidth="1"/>
    <col min="14612" max="14612" width="6.7109375" customWidth="1"/>
    <col min="14613" max="14613" width="6.140625" bestFit="1" customWidth="1"/>
    <col min="14614" max="14614" width="6.7109375" customWidth="1"/>
    <col min="14849" max="14849" width="4.28515625" customWidth="1"/>
    <col min="14850" max="14850" width="4.5703125" customWidth="1"/>
    <col min="14851" max="14851" width="5" customWidth="1"/>
    <col min="14852" max="14852" width="19.5703125" customWidth="1"/>
    <col min="14853" max="14853" width="11" customWidth="1"/>
    <col min="14854" max="14854" width="25.140625" customWidth="1"/>
    <col min="14855" max="14855" width="5.42578125" customWidth="1"/>
    <col min="14856" max="14857" width="5.7109375" customWidth="1"/>
    <col min="14858" max="14858" width="7.140625" customWidth="1"/>
    <col min="14859" max="14859" width="7.28515625" bestFit="1" customWidth="1"/>
    <col min="14860" max="14863" width="7.7109375" customWidth="1"/>
    <col min="14864" max="14864" width="7" customWidth="1"/>
    <col min="14865" max="14865" width="7.42578125" customWidth="1"/>
    <col min="14866" max="14866" width="10.42578125" bestFit="1" customWidth="1"/>
    <col min="14867" max="14867" width="4.5703125" bestFit="1" customWidth="1"/>
    <col min="14868" max="14868" width="6.7109375" customWidth="1"/>
    <col min="14869" max="14869" width="6.140625" bestFit="1" customWidth="1"/>
    <col min="14870" max="14870" width="6.7109375" customWidth="1"/>
    <col min="15105" max="15105" width="4.28515625" customWidth="1"/>
    <col min="15106" max="15106" width="4.5703125" customWidth="1"/>
    <col min="15107" max="15107" width="5" customWidth="1"/>
    <col min="15108" max="15108" width="19.5703125" customWidth="1"/>
    <col min="15109" max="15109" width="11" customWidth="1"/>
    <col min="15110" max="15110" width="25.140625" customWidth="1"/>
    <col min="15111" max="15111" width="5.42578125" customWidth="1"/>
    <col min="15112" max="15113" width="5.7109375" customWidth="1"/>
    <col min="15114" max="15114" width="7.140625" customWidth="1"/>
    <col min="15115" max="15115" width="7.28515625" bestFit="1" customWidth="1"/>
    <col min="15116" max="15119" width="7.7109375" customWidth="1"/>
    <col min="15120" max="15120" width="7" customWidth="1"/>
    <col min="15121" max="15121" width="7.42578125" customWidth="1"/>
    <col min="15122" max="15122" width="10.42578125" bestFit="1" customWidth="1"/>
    <col min="15123" max="15123" width="4.5703125" bestFit="1" customWidth="1"/>
    <col min="15124" max="15124" width="6.7109375" customWidth="1"/>
    <col min="15125" max="15125" width="6.140625" bestFit="1" customWidth="1"/>
    <col min="15126" max="15126" width="6.7109375" customWidth="1"/>
    <col min="15361" max="15361" width="4.28515625" customWidth="1"/>
    <col min="15362" max="15362" width="4.5703125" customWidth="1"/>
    <col min="15363" max="15363" width="5" customWidth="1"/>
    <col min="15364" max="15364" width="19.5703125" customWidth="1"/>
    <col min="15365" max="15365" width="11" customWidth="1"/>
    <col min="15366" max="15366" width="25.140625" customWidth="1"/>
    <col min="15367" max="15367" width="5.42578125" customWidth="1"/>
    <col min="15368" max="15369" width="5.7109375" customWidth="1"/>
    <col min="15370" max="15370" width="7.140625" customWidth="1"/>
    <col min="15371" max="15371" width="7.28515625" bestFit="1" customWidth="1"/>
    <col min="15372" max="15375" width="7.7109375" customWidth="1"/>
    <col min="15376" max="15376" width="7" customWidth="1"/>
    <col min="15377" max="15377" width="7.42578125" customWidth="1"/>
    <col min="15378" max="15378" width="10.42578125" bestFit="1" customWidth="1"/>
    <col min="15379" max="15379" width="4.5703125" bestFit="1" customWidth="1"/>
    <col min="15380" max="15380" width="6.7109375" customWidth="1"/>
    <col min="15381" max="15381" width="6.140625" bestFit="1" customWidth="1"/>
    <col min="15382" max="15382" width="6.7109375" customWidth="1"/>
    <col min="15617" max="15617" width="4.28515625" customWidth="1"/>
    <col min="15618" max="15618" width="4.5703125" customWidth="1"/>
    <col min="15619" max="15619" width="5" customWidth="1"/>
    <col min="15620" max="15620" width="19.5703125" customWidth="1"/>
    <col min="15621" max="15621" width="11" customWidth="1"/>
    <col min="15622" max="15622" width="25.140625" customWidth="1"/>
    <col min="15623" max="15623" width="5.42578125" customWidth="1"/>
    <col min="15624" max="15625" width="5.7109375" customWidth="1"/>
    <col min="15626" max="15626" width="7.140625" customWidth="1"/>
    <col min="15627" max="15627" width="7.28515625" bestFit="1" customWidth="1"/>
    <col min="15628" max="15631" width="7.7109375" customWidth="1"/>
    <col min="15632" max="15632" width="7" customWidth="1"/>
    <col min="15633" max="15633" width="7.42578125" customWidth="1"/>
    <col min="15634" max="15634" width="10.42578125" bestFit="1" customWidth="1"/>
    <col min="15635" max="15635" width="4.5703125" bestFit="1" customWidth="1"/>
    <col min="15636" max="15636" width="6.7109375" customWidth="1"/>
    <col min="15637" max="15637" width="6.140625" bestFit="1" customWidth="1"/>
    <col min="15638" max="15638" width="6.7109375" customWidth="1"/>
    <col min="15873" max="15873" width="4.28515625" customWidth="1"/>
    <col min="15874" max="15874" width="4.5703125" customWidth="1"/>
    <col min="15875" max="15875" width="5" customWidth="1"/>
    <col min="15876" max="15876" width="19.5703125" customWidth="1"/>
    <col min="15877" max="15877" width="11" customWidth="1"/>
    <col min="15878" max="15878" width="25.140625" customWidth="1"/>
    <col min="15879" max="15879" width="5.42578125" customWidth="1"/>
    <col min="15880" max="15881" width="5.7109375" customWidth="1"/>
    <col min="15882" max="15882" width="7.140625" customWidth="1"/>
    <col min="15883" max="15883" width="7.28515625" bestFit="1" customWidth="1"/>
    <col min="15884" max="15887" width="7.7109375" customWidth="1"/>
    <col min="15888" max="15888" width="7" customWidth="1"/>
    <col min="15889" max="15889" width="7.42578125" customWidth="1"/>
    <col min="15890" max="15890" width="10.42578125" bestFit="1" customWidth="1"/>
    <col min="15891" max="15891" width="4.5703125" bestFit="1" customWidth="1"/>
    <col min="15892" max="15892" width="6.7109375" customWidth="1"/>
    <col min="15893" max="15893" width="6.140625" bestFit="1" customWidth="1"/>
    <col min="15894" max="15894" width="6.7109375" customWidth="1"/>
    <col min="16129" max="16129" width="4.28515625" customWidth="1"/>
    <col min="16130" max="16130" width="4.5703125" customWidth="1"/>
    <col min="16131" max="16131" width="5" customWidth="1"/>
    <col min="16132" max="16132" width="19.5703125" customWidth="1"/>
    <col min="16133" max="16133" width="11" customWidth="1"/>
    <col min="16134" max="16134" width="25.140625" customWidth="1"/>
    <col min="16135" max="16135" width="5.42578125" customWidth="1"/>
    <col min="16136" max="16137" width="5.7109375" customWidth="1"/>
    <col min="16138" max="16138" width="7.140625" customWidth="1"/>
    <col min="16139" max="16139" width="7.28515625" bestFit="1" customWidth="1"/>
    <col min="16140" max="16143" width="7.7109375" customWidth="1"/>
    <col min="16144" max="16144" width="7" customWidth="1"/>
    <col min="16145" max="16145" width="7.42578125" customWidth="1"/>
    <col min="16146" max="16146" width="10.42578125" bestFit="1" customWidth="1"/>
    <col min="16147" max="16147" width="4.5703125" bestFit="1" customWidth="1"/>
    <col min="16148" max="16148" width="6.7109375" customWidth="1"/>
    <col min="16149" max="16149" width="6.140625" bestFit="1" customWidth="1"/>
    <col min="16150" max="16150" width="6.7109375" customWidth="1"/>
  </cols>
  <sheetData>
    <row r="1" spans="1:22" x14ac:dyDescent="0.2">
      <c r="A1" s="1" t="s">
        <v>19</v>
      </c>
      <c r="B1" s="2"/>
      <c r="C1" s="3"/>
      <c r="D1" s="4" t="str">
        <f>'vrhačský pětiboj'!D1</f>
        <v>vrhačský pětiboj</v>
      </c>
      <c r="E1" s="4"/>
      <c r="F1" s="4"/>
      <c r="G1" s="5"/>
      <c r="H1" s="2" t="s">
        <v>31</v>
      </c>
      <c r="I1" s="6"/>
      <c r="J1" s="6"/>
      <c r="K1" s="7"/>
      <c r="L1" s="81"/>
      <c r="M1" s="81"/>
      <c r="N1" s="81"/>
      <c r="O1" s="35"/>
      <c r="P1" s="35"/>
      <c r="Q1" s="7"/>
      <c r="R1" s="34"/>
      <c r="S1" s="99" t="s">
        <v>21</v>
      </c>
      <c r="T1" s="100" t="s">
        <v>0</v>
      </c>
      <c r="U1" s="99" t="s">
        <v>32</v>
      </c>
      <c r="V1" s="100" t="s">
        <v>0</v>
      </c>
    </row>
    <row r="2" spans="1:22" x14ac:dyDescent="0.2">
      <c r="A2" s="8" t="s">
        <v>17</v>
      </c>
      <c r="B2" s="9"/>
      <c r="C2" s="50"/>
      <c r="D2" s="10" t="str">
        <f>'vrhačský pětiboj'!D2</f>
        <v>Klatovy</v>
      </c>
      <c r="E2" s="51">
        <f>'vrhačský pětiboj'!E2</f>
        <v>45213</v>
      </c>
      <c r="G2" s="11"/>
      <c r="H2" s="9" t="s">
        <v>1</v>
      </c>
      <c r="K2" s="12"/>
      <c r="L2" s="82"/>
      <c r="M2" s="82"/>
      <c r="N2" s="82"/>
      <c r="O2" s="30"/>
      <c r="P2" s="30"/>
      <c r="Q2" s="12"/>
      <c r="R2" s="65"/>
      <c r="S2" s="108">
        <v>35</v>
      </c>
      <c r="T2" s="101">
        <v>1</v>
      </c>
      <c r="U2" s="108">
        <v>35</v>
      </c>
      <c r="V2" s="101">
        <v>1</v>
      </c>
    </row>
    <row r="3" spans="1:22" x14ac:dyDescent="0.2">
      <c r="A3" s="13" t="s">
        <v>18</v>
      </c>
      <c r="B3" s="14"/>
      <c r="C3" s="15"/>
      <c r="D3" s="16" t="str">
        <f>'vrhačský pětiboj'!D3</f>
        <v>Klatovy</v>
      </c>
      <c r="E3" s="16"/>
      <c r="F3" s="16"/>
      <c r="G3" s="17"/>
      <c r="H3" s="14"/>
      <c r="I3" s="18"/>
      <c r="J3" s="18"/>
      <c r="K3" s="19"/>
      <c r="L3" s="83"/>
      <c r="M3" s="83"/>
      <c r="N3" s="83"/>
      <c r="O3" s="33"/>
      <c r="P3" s="33"/>
      <c r="Q3" s="19"/>
      <c r="R3" s="66"/>
      <c r="S3" s="110">
        <v>36</v>
      </c>
      <c r="T3" s="103">
        <v>1</v>
      </c>
      <c r="U3" s="110">
        <v>36</v>
      </c>
      <c r="V3" s="103">
        <v>1</v>
      </c>
    </row>
    <row r="4" spans="1:22" ht="18" x14ac:dyDescent="0.2">
      <c r="A4" s="150" t="s">
        <v>33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67"/>
      <c r="S4" s="110">
        <v>37</v>
      </c>
      <c r="T4" s="103">
        <v>1</v>
      </c>
      <c r="U4" s="110">
        <v>37</v>
      </c>
      <c r="V4" s="103">
        <v>1.0165999999999999</v>
      </c>
    </row>
    <row r="5" spans="1:22" x14ac:dyDescent="0.2">
      <c r="A5" s="22" t="s">
        <v>2</v>
      </c>
      <c r="B5" s="22" t="s">
        <v>15</v>
      </c>
      <c r="C5" s="24" t="s">
        <v>14</v>
      </c>
      <c r="D5" s="24" t="s">
        <v>3</v>
      </c>
      <c r="E5" s="24" t="s">
        <v>4</v>
      </c>
      <c r="F5" s="24" t="s">
        <v>5</v>
      </c>
      <c r="G5" s="24" t="s">
        <v>6</v>
      </c>
      <c r="H5" s="24" t="s">
        <v>7</v>
      </c>
      <c r="I5" s="24" t="s">
        <v>13</v>
      </c>
      <c r="J5" s="106" t="s">
        <v>8</v>
      </c>
      <c r="K5" s="39" t="s">
        <v>26</v>
      </c>
      <c r="L5" s="121" t="s">
        <v>12</v>
      </c>
      <c r="M5" s="121" t="s">
        <v>11</v>
      </c>
      <c r="N5" s="121" t="s">
        <v>10</v>
      </c>
      <c r="O5" s="39" t="s">
        <v>27</v>
      </c>
      <c r="P5" s="39" t="s">
        <v>28</v>
      </c>
      <c r="Q5" s="39" t="s">
        <v>29</v>
      </c>
      <c r="R5" s="27" t="s">
        <v>9</v>
      </c>
      <c r="S5" s="110">
        <v>38</v>
      </c>
      <c r="T5" s="103">
        <v>1</v>
      </c>
      <c r="U5" s="110">
        <v>38</v>
      </c>
      <c r="V5" s="103">
        <v>1.0350999999999999</v>
      </c>
    </row>
    <row r="6" spans="1:22" x14ac:dyDescent="0.2">
      <c r="A6" s="22" t="str">
        <f>IF('vrhačský pětiboj'!A6="","",'vrhačský pětiboj'!A6)</f>
        <v/>
      </c>
      <c r="B6" s="115" t="str">
        <f>IF('vrhačský pětiboj'!B6="","",'vrhačský pětiboj'!B6)</f>
        <v>M60+</v>
      </c>
      <c r="C6" s="22" t="str">
        <f>IF('vrhačský pětiboj'!C6="","",'vrhačský pětiboj'!C6)</f>
        <v/>
      </c>
      <c r="D6" s="116" t="str">
        <f>IF('vrhačský pětiboj'!D6="","",'vrhačský pětiboj'!D6)</f>
        <v>Sosna Václav</v>
      </c>
      <c r="E6" s="117">
        <f>IF('vrhačský pětiboj'!E6="","",'vrhačský pětiboj'!E6)</f>
        <v>17585</v>
      </c>
      <c r="F6" s="116" t="str">
        <f>IF('vrhačský pětiboj'!F6="","",'vrhačský pětiboj'!F6)</f>
        <v>TJ Písek</v>
      </c>
      <c r="G6" s="22">
        <f>IF('vrhačský pětiboj'!G6="","",'vrhačský pětiboj'!G6)</f>
        <v>75</v>
      </c>
      <c r="H6" s="118">
        <f>IF(MAX(L6,M6,N6)=0,"",MAX(L6,M6,N6))</f>
        <v>38.549999999999997</v>
      </c>
      <c r="I6" s="69">
        <f>IF(H6="","",FLOOR(H6*(VLOOKUP(G6,$S$2:$T$67,2,0)),0.01))</f>
        <v>50.9</v>
      </c>
      <c r="J6" s="112">
        <f>IF(I6="","",IF(I6&lt;4,0,FLOOR((12.91*(I6-4)^1.1),1)))</f>
        <v>889</v>
      </c>
      <c r="K6" s="119" t="str">
        <f>IF(G6="","",IF(G6&lt;50,"2kg",IF(G6&lt;60,"1,5kg","1kg")))</f>
        <v>1kg</v>
      </c>
      <c r="L6" s="128">
        <v>38.549999999999997</v>
      </c>
      <c r="M6" s="128"/>
      <c r="N6" s="128"/>
      <c r="O6" s="40"/>
      <c r="P6" s="40"/>
      <c r="Q6" s="40"/>
      <c r="R6" s="26">
        <f>IF(H6="","",E$2)</f>
        <v>45213</v>
      </c>
      <c r="S6" s="110">
        <v>39</v>
      </c>
      <c r="T6" s="103">
        <v>1.0064</v>
      </c>
      <c r="U6" s="110">
        <v>39</v>
      </c>
      <c r="V6" s="103">
        <v>1.054</v>
      </c>
    </row>
    <row r="7" spans="1:22" x14ac:dyDescent="0.2">
      <c r="A7" s="22" t="str">
        <f>IF('vrhačský pětiboj'!A7="","",'vrhačský pětiboj'!A7)</f>
        <v/>
      </c>
      <c r="B7" s="115" t="str">
        <f>IF('vrhačský pětiboj'!B7="","",'vrhačský pětiboj'!B7)</f>
        <v>M60+</v>
      </c>
      <c r="C7" s="22" t="str">
        <f>IF('vrhačský pětiboj'!C7="","",'vrhačský pětiboj'!C7)</f>
        <v/>
      </c>
      <c r="D7" s="116" t="str">
        <f>IF('vrhačský pětiboj'!D7="","",'vrhačský pětiboj'!D7)</f>
        <v>Boldan Arnošt</v>
      </c>
      <c r="E7" s="117">
        <f>IF('vrhačský pětiboj'!E7="","",'vrhačský pětiboj'!E7)</f>
        <v>12621</v>
      </c>
      <c r="F7" s="116" t="str">
        <f>IF('vrhačský pětiboj'!F7="","",'vrhačský pětiboj'!F7)</f>
        <v>Atletika Klatovy</v>
      </c>
      <c r="G7" s="22">
        <f>IF('vrhačský pětiboj'!G7="","",'vrhačský pětiboj'!G7)</f>
        <v>89</v>
      </c>
      <c r="H7" s="118">
        <f t="shared" ref="H7:H60" si="0">IF(MAX(L7,M7,N7)=0,"",MAX(L7,M7,N7))</f>
        <v>9.25</v>
      </c>
      <c r="I7" s="69">
        <f t="shared" ref="I7:I60" si="1">IF(H7="","",FLOOR(H7*(VLOOKUP(G7,$S$2:$T$67,2,0)),0.01))</f>
        <v>18.95</v>
      </c>
      <c r="J7" s="112">
        <f t="shared" ref="J7:J60" si="2">IF(I7="","",IF(I7&lt;4,0,FLOOR((12.91*(I7-4)^1.1),1)))</f>
        <v>252</v>
      </c>
      <c r="K7" s="119" t="str">
        <f t="shared" ref="K7:K60" si="3">IF(G7="","",IF(G7&lt;50,"2kg",IF(G7&lt;60,"1,5kg","1kg")))</f>
        <v>1kg</v>
      </c>
      <c r="L7" s="128">
        <v>9.25</v>
      </c>
      <c r="M7" s="128"/>
      <c r="N7" s="128"/>
      <c r="O7" s="40"/>
      <c r="P7" s="40"/>
      <c r="Q7" s="40"/>
      <c r="R7" s="26">
        <f t="shared" ref="R7:R60" si="4">IF(H7="","",E$2)</f>
        <v>45213</v>
      </c>
      <c r="S7" s="108">
        <v>40</v>
      </c>
      <c r="T7" s="101">
        <v>1.0186999999999999</v>
      </c>
      <c r="U7" s="108">
        <v>40</v>
      </c>
      <c r="V7" s="101">
        <v>1.0732999999999999</v>
      </c>
    </row>
    <row r="8" spans="1:22" ht="15" customHeight="1" x14ac:dyDescent="0.2">
      <c r="A8" s="22" t="str">
        <f>IF('vrhačský pětiboj'!A8="","",'vrhačský pětiboj'!A8)</f>
        <v/>
      </c>
      <c r="B8" s="115" t="str">
        <f>IF('vrhačský pětiboj'!B8="","",'vrhačský pětiboj'!B8)</f>
        <v>M60+</v>
      </c>
      <c r="C8" s="22" t="str">
        <f>IF('vrhačský pětiboj'!C8="","",'vrhačský pětiboj'!C8)</f>
        <v/>
      </c>
      <c r="D8" s="116" t="str">
        <f>IF('vrhačský pětiboj'!D8="","",'vrhačský pětiboj'!D8)</f>
        <v>Hovorka Bohumil</v>
      </c>
      <c r="E8" s="117">
        <f>IF('vrhačský pětiboj'!E8="","",'vrhačský pětiboj'!E8)</f>
        <v>19238</v>
      </c>
      <c r="F8" s="116" t="str">
        <f>IF('vrhačský pětiboj'!F8="","",'vrhačský pětiboj'!F8)</f>
        <v>FK Drevníky</v>
      </c>
      <c r="G8" s="22">
        <f>IF('vrhačský pětiboj'!G8="","",'vrhačský pětiboj'!G8)</f>
        <v>71</v>
      </c>
      <c r="H8" s="118">
        <f t="shared" si="0"/>
        <v>26.27</v>
      </c>
      <c r="I8" s="69">
        <f t="shared" si="1"/>
        <v>31.55</v>
      </c>
      <c r="J8" s="112">
        <f t="shared" si="2"/>
        <v>495</v>
      </c>
      <c r="K8" s="119" t="str">
        <f t="shared" si="3"/>
        <v>1kg</v>
      </c>
      <c r="L8" s="128">
        <v>26.27</v>
      </c>
      <c r="M8" s="128"/>
      <c r="N8" s="128"/>
      <c r="O8" s="40"/>
      <c r="P8" s="40"/>
      <c r="Q8" s="40"/>
      <c r="R8" s="26">
        <f t="shared" si="4"/>
        <v>45213</v>
      </c>
      <c r="S8" s="110">
        <v>41</v>
      </c>
      <c r="T8" s="103">
        <v>1.0313000000000001</v>
      </c>
      <c r="U8" s="110">
        <v>41</v>
      </c>
      <c r="V8" s="103">
        <v>1.0931</v>
      </c>
    </row>
    <row r="9" spans="1:22" x14ac:dyDescent="0.2">
      <c r="A9" s="22" t="str">
        <f>IF('vrhačský pětiboj'!A9="","",'vrhačský pětiboj'!A9)</f>
        <v/>
      </c>
      <c r="B9" s="115" t="str">
        <f>IF('vrhačský pětiboj'!B9="","",'vrhačský pětiboj'!B9)</f>
        <v>M60+</v>
      </c>
      <c r="C9" s="22" t="str">
        <f>IF('vrhačský pětiboj'!C9="","",'vrhačský pětiboj'!C9)</f>
        <v/>
      </c>
      <c r="D9" s="116" t="str">
        <f>IF('vrhačský pětiboj'!D9="","",'vrhačský pětiboj'!D9)</f>
        <v>Klečka Jiří</v>
      </c>
      <c r="E9" s="117">
        <f>IF('vrhačský pětiboj'!E9="","",'vrhačský pětiboj'!E9)</f>
        <v>20562</v>
      </c>
      <c r="F9" s="116" t="str">
        <f>IF('vrhačský pětiboj'!F9="","",'vrhačský pětiboj'!F9)</f>
        <v>Atletika Klatovy</v>
      </c>
      <c r="G9" s="22">
        <f>IF('vrhačský pětiboj'!G9="","",'vrhačský pětiboj'!G9)</f>
        <v>67</v>
      </c>
      <c r="H9" s="118">
        <f t="shared" si="0"/>
        <v>26.11</v>
      </c>
      <c r="I9" s="69">
        <f t="shared" si="1"/>
        <v>28.77</v>
      </c>
      <c r="J9" s="112">
        <f t="shared" si="2"/>
        <v>440</v>
      </c>
      <c r="K9" s="119" t="str">
        <f t="shared" si="3"/>
        <v>1kg</v>
      </c>
      <c r="L9" s="128">
        <v>26.11</v>
      </c>
      <c r="M9" s="128"/>
      <c r="N9" s="128"/>
      <c r="O9" s="40"/>
      <c r="P9" s="40"/>
      <c r="Q9" s="40"/>
      <c r="R9" s="26">
        <f t="shared" si="4"/>
        <v>45213</v>
      </c>
      <c r="S9" s="110">
        <v>42</v>
      </c>
      <c r="T9" s="103">
        <v>1.0443</v>
      </c>
      <c r="U9" s="110">
        <v>42</v>
      </c>
      <c r="V9" s="103">
        <v>1.1133999999999999</v>
      </c>
    </row>
    <row r="10" spans="1:22" x14ac:dyDescent="0.2">
      <c r="A10" s="22" t="str">
        <f>IF('vrhačský pětiboj'!A10="","",'vrhačský pětiboj'!A10)</f>
        <v/>
      </c>
      <c r="B10" s="115" t="str">
        <f>IF('vrhačský pětiboj'!B10="","",'vrhačský pětiboj'!B10)</f>
        <v>M60+</v>
      </c>
      <c r="C10" s="22" t="str">
        <f>IF('vrhačský pětiboj'!C10="","",'vrhačský pětiboj'!C10)</f>
        <v/>
      </c>
      <c r="D10" s="116" t="str">
        <f>IF('vrhačský pětiboj'!D10="","",'vrhačský pětiboj'!D10)</f>
        <v>Potužák Jaromír</v>
      </c>
      <c r="E10" s="117">
        <f>IF('vrhačský pětiboj'!E10="","",'vrhačský pětiboj'!E10)</f>
        <v>20623</v>
      </c>
      <c r="F10" s="116" t="str">
        <f>IF('vrhačský pětiboj'!F10="","",'vrhačský pětiboj'!F10)</f>
        <v>TJ Sušice</v>
      </c>
      <c r="G10" s="22">
        <f>IF('vrhačský pětiboj'!G10="","",'vrhačský pětiboj'!G10)</f>
        <v>67</v>
      </c>
      <c r="H10" s="118">
        <f t="shared" si="0"/>
        <v>28.61</v>
      </c>
      <c r="I10" s="69">
        <f t="shared" si="1"/>
        <v>31.53</v>
      </c>
      <c r="J10" s="112">
        <f t="shared" si="2"/>
        <v>495</v>
      </c>
      <c r="K10" s="119" t="str">
        <f t="shared" si="3"/>
        <v>1kg</v>
      </c>
      <c r="L10" s="128">
        <v>28.61</v>
      </c>
      <c r="M10" s="128"/>
      <c r="N10" s="128"/>
      <c r="O10" s="40"/>
      <c r="P10" s="40"/>
      <c r="Q10" s="40"/>
      <c r="R10" s="26">
        <f t="shared" si="4"/>
        <v>45213</v>
      </c>
      <c r="S10" s="110">
        <v>43</v>
      </c>
      <c r="T10" s="103">
        <v>1.0576000000000001</v>
      </c>
      <c r="U10" s="110">
        <v>43</v>
      </c>
      <c r="V10" s="103">
        <v>1.1341000000000001</v>
      </c>
    </row>
    <row r="11" spans="1:22" x14ac:dyDescent="0.2">
      <c r="A11" s="22" t="str">
        <f>IF('vrhačský pětiboj'!A11="","",'vrhačský pětiboj'!A11)</f>
        <v/>
      </c>
      <c r="B11" s="115" t="str">
        <f>IF('vrhačský pětiboj'!B11="","",'vrhačský pětiboj'!B11)</f>
        <v>M60+</v>
      </c>
      <c r="C11" s="22" t="str">
        <f>IF('vrhačský pětiboj'!C11="","",'vrhačský pětiboj'!C11)</f>
        <v/>
      </c>
      <c r="D11" s="116" t="str">
        <f>IF('vrhačský pětiboj'!D11="","",'vrhačský pětiboj'!D11)</f>
        <v>Růženecký Petr</v>
      </c>
      <c r="E11" s="117">
        <f>IF('vrhačský pětiboj'!E11="","",'vrhačský pětiboj'!E11)</f>
        <v>21430</v>
      </c>
      <c r="F11" s="116" t="str">
        <f>IF('vrhačský pětiboj'!F11="","",'vrhačský pětiboj'!F11)</f>
        <v>ASK Dipoli</v>
      </c>
      <c r="G11" s="22">
        <f>IF('vrhačský pětiboj'!G11="","",'vrhačský pětiboj'!G11)</f>
        <v>65</v>
      </c>
      <c r="H11" s="118">
        <f t="shared" si="0"/>
        <v>28.37</v>
      </c>
      <c r="I11" s="69">
        <f t="shared" si="1"/>
        <v>30.04</v>
      </c>
      <c r="J11" s="112">
        <f t="shared" si="2"/>
        <v>465</v>
      </c>
      <c r="K11" s="119" t="str">
        <f t="shared" si="3"/>
        <v>1kg</v>
      </c>
      <c r="L11" s="128">
        <v>28.37</v>
      </c>
      <c r="M11" s="128"/>
      <c r="N11" s="128"/>
      <c r="O11" s="40"/>
      <c r="P11" s="40"/>
      <c r="Q11" s="40"/>
      <c r="R11" s="26">
        <f t="shared" si="4"/>
        <v>45213</v>
      </c>
      <c r="S11" s="110">
        <v>44</v>
      </c>
      <c r="T11" s="103">
        <v>1.0713999999999999</v>
      </c>
      <c r="U11" s="110">
        <v>44</v>
      </c>
      <c r="V11" s="103">
        <v>1.1554</v>
      </c>
    </row>
    <row r="12" spans="1:22" x14ac:dyDescent="0.2">
      <c r="A12" s="22" t="str">
        <f>IF('vrhačský pětiboj'!A12="","",'vrhačský pětiboj'!A12)</f>
        <v/>
      </c>
      <c r="B12" s="115" t="str">
        <f>IF('vrhačský pětiboj'!B12="","",'vrhačský pětiboj'!B12)</f>
        <v>M35-59</v>
      </c>
      <c r="C12" s="22" t="str">
        <f>IF('vrhačský pětiboj'!C12="","",'vrhačský pětiboj'!C12)</f>
        <v/>
      </c>
      <c r="D12" s="116" t="str">
        <f>IF('vrhačský pětiboj'!D12="","",'vrhačský pětiboj'!D12)</f>
        <v>Pour Miroslav</v>
      </c>
      <c r="E12" s="117">
        <f>IF('vrhačský pětiboj'!E12="","",'vrhačský pětiboj'!E12)</f>
        <v>27084</v>
      </c>
      <c r="F12" s="116" t="str">
        <f>IF('vrhačský pětiboj'!F12="","",'vrhačský pětiboj'!F12)</f>
        <v>Atletika Klatovy</v>
      </c>
      <c r="G12" s="22">
        <f>IF('vrhačský pětiboj'!G12="","",'vrhačský pětiboj'!G12)</f>
        <v>49</v>
      </c>
      <c r="H12" s="118">
        <f t="shared" si="0"/>
        <v>20.81</v>
      </c>
      <c r="I12" s="69">
        <f t="shared" si="1"/>
        <v>23.87</v>
      </c>
      <c r="J12" s="112">
        <f t="shared" si="2"/>
        <v>345</v>
      </c>
      <c r="K12" s="119" t="str">
        <f t="shared" si="3"/>
        <v>2kg</v>
      </c>
      <c r="L12" s="128">
        <v>20.81</v>
      </c>
      <c r="M12" s="128"/>
      <c r="N12" s="128"/>
      <c r="O12" s="40"/>
      <c r="P12" s="40"/>
      <c r="Q12" s="40"/>
      <c r="R12" s="26">
        <f t="shared" si="4"/>
        <v>45213</v>
      </c>
      <c r="S12" s="108">
        <v>45</v>
      </c>
      <c r="T12" s="101">
        <v>1.0855999999999999</v>
      </c>
      <c r="U12" s="108">
        <v>45</v>
      </c>
      <c r="V12" s="101">
        <v>1.1772</v>
      </c>
    </row>
    <row r="13" spans="1:22" x14ac:dyDescent="0.2">
      <c r="A13" s="22" t="str">
        <f>IF('vrhačský pětiboj'!A13="","",'vrhačský pětiboj'!A13)</f>
        <v/>
      </c>
      <c r="B13" s="115" t="str">
        <f>IF('vrhačský pětiboj'!B13="","",'vrhačský pětiboj'!B13)</f>
        <v>M60+</v>
      </c>
      <c r="C13" s="22" t="str">
        <f>IF('vrhačský pětiboj'!C13="","",'vrhačský pětiboj'!C13)</f>
        <v/>
      </c>
      <c r="D13" s="116" t="str">
        <f>IF('vrhačský pětiboj'!D13="","",'vrhačský pětiboj'!D13)</f>
        <v>Šafář Eduard</v>
      </c>
      <c r="E13" s="117">
        <f>IF('vrhačský pětiboj'!E13="","",'vrhačský pětiboj'!E13)</f>
        <v>18734</v>
      </c>
      <c r="F13" s="116" t="str">
        <f>IF('vrhačský pětiboj'!F13="","",'vrhačský pětiboj'!F13)</f>
        <v>Zruč - Senec</v>
      </c>
      <c r="G13" s="22">
        <f>IF('vrhačský pětiboj'!G13="","",'vrhačský pětiboj'!G13)</f>
        <v>72</v>
      </c>
      <c r="H13" s="118">
        <f t="shared" si="0"/>
        <v>25.27</v>
      </c>
      <c r="I13" s="69">
        <f t="shared" si="1"/>
        <v>31.04</v>
      </c>
      <c r="J13" s="112">
        <f t="shared" si="2"/>
        <v>485</v>
      </c>
      <c r="K13" s="119" t="str">
        <f t="shared" si="3"/>
        <v>1kg</v>
      </c>
      <c r="L13" s="128">
        <v>25.27</v>
      </c>
      <c r="M13" s="128"/>
      <c r="N13" s="128"/>
      <c r="O13" s="40"/>
      <c r="P13" s="40"/>
      <c r="Q13" s="40"/>
      <c r="R13" s="26">
        <f t="shared" si="4"/>
        <v>45213</v>
      </c>
      <c r="S13" s="110">
        <v>46</v>
      </c>
      <c r="T13" s="103">
        <v>1.1003000000000001</v>
      </c>
      <c r="U13" s="110">
        <v>46</v>
      </c>
      <c r="V13" s="103">
        <v>1.1995</v>
      </c>
    </row>
    <row r="14" spans="1:22" x14ac:dyDescent="0.2">
      <c r="A14" s="22" t="str">
        <f>IF('vrhačský pětiboj'!A14="","",'vrhačský pětiboj'!A14)</f>
        <v/>
      </c>
      <c r="B14" s="115" t="str">
        <f>IF('vrhačský pětiboj'!B14="","",'vrhačský pětiboj'!B14)</f>
        <v>M60+</v>
      </c>
      <c r="C14" s="22" t="str">
        <f>IF('vrhačský pětiboj'!C14="","",'vrhačský pětiboj'!C14)</f>
        <v/>
      </c>
      <c r="D14" s="116" t="str">
        <f>IF('vrhačský pětiboj'!D14="","",'vrhačský pětiboj'!D14)</f>
        <v xml:space="preserve">Venas Jan </v>
      </c>
      <c r="E14" s="117">
        <f>IF('vrhačský pětiboj'!E14="","",'vrhačský pětiboj'!E14)</f>
        <v>18622</v>
      </c>
      <c r="F14" s="116" t="str">
        <f>IF('vrhačský pětiboj'!F14="","",'vrhačský pětiboj'!F14)</f>
        <v>Zruč - Senec</v>
      </c>
      <c r="G14" s="22">
        <f>IF('vrhačský pětiboj'!G14="","",'vrhačský pětiboj'!G14)</f>
        <v>72</v>
      </c>
      <c r="H14" s="118">
        <f t="shared" si="0"/>
        <v>18.29</v>
      </c>
      <c r="I14" s="69">
        <f t="shared" si="1"/>
        <v>22.47</v>
      </c>
      <c r="J14" s="112">
        <f t="shared" si="2"/>
        <v>319</v>
      </c>
      <c r="K14" s="119" t="str">
        <f t="shared" si="3"/>
        <v>1kg</v>
      </c>
      <c r="L14" s="128">
        <v>18.29</v>
      </c>
      <c r="M14" s="128"/>
      <c r="N14" s="128"/>
      <c r="O14" s="40"/>
      <c r="P14" s="40"/>
      <c r="Q14" s="40"/>
      <c r="R14" s="26">
        <f t="shared" si="4"/>
        <v>45213</v>
      </c>
      <c r="S14" s="110">
        <v>47</v>
      </c>
      <c r="T14" s="103">
        <v>1.1153999999999999</v>
      </c>
      <c r="U14" s="110">
        <v>47</v>
      </c>
      <c r="V14" s="103">
        <v>1.2223999999999999</v>
      </c>
    </row>
    <row r="15" spans="1:22" x14ac:dyDescent="0.2">
      <c r="A15" s="22" t="str">
        <f>IF('vrhačský pětiboj'!A15="","",'vrhačský pětiboj'!A15)</f>
        <v/>
      </c>
      <c r="B15" s="115" t="str">
        <f>IF('vrhačský pětiboj'!B15="","",'vrhačský pětiboj'!B15)</f>
        <v>M60+</v>
      </c>
      <c r="C15" s="22" t="str">
        <f>IF('vrhačský pětiboj'!C15="","",'vrhačský pětiboj'!C15)</f>
        <v/>
      </c>
      <c r="D15" s="116" t="str">
        <f>IF('vrhačský pětiboj'!D15="","",'vrhačský pětiboj'!D15)</f>
        <v>Kuneš Jaroslav</v>
      </c>
      <c r="E15" s="117">
        <f>IF('vrhačský pětiboj'!E15="","",'vrhačský pětiboj'!E15)</f>
        <v>18564</v>
      </c>
      <c r="F15" s="116" t="str">
        <f>IF('vrhačský pětiboj'!F15="","",'vrhačský pětiboj'!F15)</f>
        <v>Jiskra Domažlice</v>
      </c>
      <c r="G15" s="22">
        <f>IF('vrhačský pětiboj'!G15="","",'vrhačský pětiboj'!G15)</f>
        <v>72</v>
      </c>
      <c r="H15" s="118">
        <f t="shared" si="0"/>
        <v>27.33</v>
      </c>
      <c r="I15" s="69">
        <f t="shared" si="1"/>
        <v>33.58</v>
      </c>
      <c r="J15" s="112">
        <f t="shared" si="2"/>
        <v>535</v>
      </c>
      <c r="K15" s="119" t="str">
        <f t="shared" si="3"/>
        <v>1kg</v>
      </c>
      <c r="L15" s="128">
        <v>27.33</v>
      </c>
      <c r="M15" s="128"/>
      <c r="N15" s="128"/>
      <c r="O15" s="40"/>
      <c r="P15" s="40"/>
      <c r="Q15" s="40"/>
      <c r="R15" s="26">
        <f t="shared" si="4"/>
        <v>45213</v>
      </c>
      <c r="S15" s="110">
        <v>48</v>
      </c>
      <c r="T15" s="103">
        <v>1.131</v>
      </c>
      <c r="U15" s="110">
        <v>48</v>
      </c>
      <c r="V15" s="103">
        <v>1.2459</v>
      </c>
    </row>
    <row r="16" spans="1:22" x14ac:dyDescent="0.2">
      <c r="A16" s="22" t="str">
        <f>IF('vrhačský pětiboj'!A16="","",'vrhačský pětiboj'!A16)</f>
        <v/>
      </c>
      <c r="B16" s="115" t="str">
        <f>IF('vrhačský pětiboj'!B16="","",'vrhačský pětiboj'!B16)</f>
        <v/>
      </c>
      <c r="C16" s="22" t="str">
        <f>IF('vrhačský pětiboj'!C16="","",'vrhačský pětiboj'!C16)</f>
        <v/>
      </c>
      <c r="D16" s="116" t="str">
        <f>IF('vrhačský pětiboj'!D16="","",'vrhačský pětiboj'!D16)</f>
        <v/>
      </c>
      <c r="E16" s="117" t="str">
        <f>IF('vrhačský pětiboj'!E16="","",'vrhačský pětiboj'!E16)</f>
        <v/>
      </c>
      <c r="F16" s="116" t="str">
        <f>IF('vrhačský pětiboj'!F16="","",'vrhačský pětiboj'!F16)</f>
        <v/>
      </c>
      <c r="G16" s="22" t="str">
        <f>IF('vrhačský pětiboj'!G16="","",'vrhačský pětiboj'!G16)</f>
        <v/>
      </c>
      <c r="H16" s="118" t="str">
        <f t="shared" si="0"/>
        <v/>
      </c>
      <c r="I16" s="69" t="str">
        <f t="shared" si="1"/>
        <v/>
      </c>
      <c r="J16" s="112" t="str">
        <f t="shared" si="2"/>
        <v/>
      </c>
      <c r="K16" s="119" t="str">
        <f t="shared" si="3"/>
        <v/>
      </c>
      <c r="L16" s="128"/>
      <c r="M16" s="128"/>
      <c r="N16" s="128"/>
      <c r="O16" s="40"/>
      <c r="P16" s="40"/>
      <c r="Q16" s="40"/>
      <c r="R16" s="26" t="str">
        <f t="shared" si="4"/>
        <v/>
      </c>
      <c r="S16" s="110">
        <v>49</v>
      </c>
      <c r="T16" s="103">
        <v>1.1471</v>
      </c>
      <c r="U16" s="110">
        <v>49</v>
      </c>
      <c r="V16" s="103">
        <v>1.2701</v>
      </c>
    </row>
    <row r="17" spans="1:22" x14ac:dyDescent="0.2">
      <c r="A17" s="22" t="str">
        <f>IF('vrhačský pětiboj'!A17="","",'vrhačský pětiboj'!A17)</f>
        <v/>
      </c>
      <c r="B17" s="115" t="str">
        <f>IF('vrhačský pětiboj'!B17="","",'vrhačský pětiboj'!B17)</f>
        <v/>
      </c>
      <c r="C17" s="22" t="str">
        <f>IF('vrhačský pětiboj'!C17="","",'vrhačský pětiboj'!C17)</f>
        <v/>
      </c>
      <c r="D17" s="116" t="str">
        <f>IF('vrhačský pětiboj'!D17="","",'vrhačský pětiboj'!D17)</f>
        <v/>
      </c>
      <c r="E17" s="117" t="str">
        <f>IF('vrhačský pětiboj'!E17="","",'vrhačský pětiboj'!E17)</f>
        <v/>
      </c>
      <c r="F17" s="116" t="str">
        <f>IF('vrhačský pětiboj'!F17="","",'vrhačský pětiboj'!F17)</f>
        <v/>
      </c>
      <c r="G17" s="22" t="str">
        <f>IF('vrhačský pětiboj'!G17="","",'vrhačský pětiboj'!G17)</f>
        <v/>
      </c>
      <c r="H17" s="118" t="str">
        <f t="shared" si="0"/>
        <v/>
      </c>
      <c r="I17" s="69" t="str">
        <f t="shared" si="1"/>
        <v/>
      </c>
      <c r="J17" s="112" t="str">
        <f t="shared" si="2"/>
        <v/>
      </c>
      <c r="K17" s="119" t="str">
        <f t="shared" si="3"/>
        <v/>
      </c>
      <c r="L17" s="128"/>
      <c r="M17" s="128"/>
      <c r="N17" s="128"/>
      <c r="O17" s="40"/>
      <c r="P17" s="40"/>
      <c r="Q17" s="40"/>
      <c r="R17" s="26" t="str">
        <f t="shared" si="4"/>
        <v/>
      </c>
      <c r="S17" s="108">
        <v>50</v>
      </c>
      <c r="T17" s="101">
        <v>1.0078</v>
      </c>
      <c r="U17" s="108">
        <v>50</v>
      </c>
      <c r="V17" s="101">
        <v>1.2948999999999999</v>
      </c>
    </row>
    <row r="18" spans="1:22" x14ac:dyDescent="0.2">
      <c r="A18" s="22" t="str">
        <f>IF('vrhačský pětiboj'!A18="","",'vrhačský pětiboj'!A18)</f>
        <v/>
      </c>
      <c r="B18" s="115" t="str">
        <f>IF('vrhačský pětiboj'!B18="","",'vrhačský pětiboj'!B18)</f>
        <v/>
      </c>
      <c r="C18" s="22" t="str">
        <f>IF('vrhačský pětiboj'!C18="","",'vrhačský pětiboj'!C18)</f>
        <v/>
      </c>
      <c r="D18" s="116" t="str">
        <f>IF('vrhačský pětiboj'!D18="","",'vrhačský pětiboj'!D18)</f>
        <v/>
      </c>
      <c r="E18" s="117" t="str">
        <f>IF('vrhačský pětiboj'!E18="","",'vrhačský pětiboj'!E18)</f>
        <v/>
      </c>
      <c r="F18" s="116" t="str">
        <f>IF('vrhačský pětiboj'!F18="","",'vrhačský pětiboj'!F18)</f>
        <v/>
      </c>
      <c r="G18" s="22" t="str">
        <f>IF('vrhačský pětiboj'!G18="","",'vrhačský pětiboj'!G18)</f>
        <v/>
      </c>
      <c r="H18" s="118" t="str">
        <f t="shared" si="0"/>
        <v/>
      </c>
      <c r="I18" s="69" t="str">
        <f t="shared" si="1"/>
        <v/>
      </c>
      <c r="J18" s="112" t="str">
        <f t="shared" si="2"/>
        <v/>
      </c>
      <c r="K18" s="119" t="str">
        <f t="shared" si="3"/>
        <v/>
      </c>
      <c r="L18" s="128"/>
      <c r="M18" s="128"/>
      <c r="N18" s="128"/>
      <c r="O18" s="40"/>
      <c r="P18" s="40"/>
      <c r="Q18" s="40"/>
      <c r="R18" s="26" t="str">
        <f t="shared" si="4"/>
        <v/>
      </c>
      <c r="S18" s="110">
        <v>51</v>
      </c>
      <c r="T18" s="103">
        <v>1.0226</v>
      </c>
      <c r="U18" s="110">
        <v>51</v>
      </c>
      <c r="V18" s="103">
        <v>1.3204</v>
      </c>
    </row>
    <row r="19" spans="1:22" x14ac:dyDescent="0.2">
      <c r="A19" s="22" t="str">
        <f>IF('vrhačský pětiboj'!A19="","",'vrhačský pětiboj'!A19)</f>
        <v/>
      </c>
      <c r="B19" s="115" t="str">
        <f>IF('vrhačský pětiboj'!B19="","",'vrhačský pětiboj'!B19)</f>
        <v/>
      </c>
      <c r="C19" s="22" t="str">
        <f>IF('vrhačský pětiboj'!C19="","",'vrhačský pětiboj'!C19)</f>
        <v/>
      </c>
      <c r="D19" s="116" t="str">
        <f>IF('vrhačský pětiboj'!D19="","",'vrhačský pětiboj'!D19)</f>
        <v/>
      </c>
      <c r="E19" s="117" t="str">
        <f>IF('vrhačský pětiboj'!E19="","",'vrhačský pětiboj'!E19)</f>
        <v/>
      </c>
      <c r="F19" s="116" t="str">
        <f>IF('vrhačský pětiboj'!F19="","",'vrhačský pětiboj'!F19)</f>
        <v/>
      </c>
      <c r="G19" s="22" t="str">
        <f>IF('vrhačský pětiboj'!G19="","",'vrhačský pětiboj'!G19)</f>
        <v/>
      </c>
      <c r="H19" s="118" t="str">
        <f t="shared" si="0"/>
        <v/>
      </c>
      <c r="I19" s="69" t="str">
        <f t="shared" si="1"/>
        <v/>
      </c>
      <c r="J19" s="112" t="str">
        <f t="shared" si="2"/>
        <v/>
      </c>
      <c r="K19" s="119" t="str">
        <f t="shared" si="3"/>
        <v/>
      </c>
      <c r="L19" s="128"/>
      <c r="M19" s="128"/>
      <c r="N19" s="128"/>
      <c r="O19" s="40"/>
      <c r="P19" s="40"/>
      <c r="Q19" s="40"/>
      <c r="R19" s="26" t="str">
        <f t="shared" si="4"/>
        <v/>
      </c>
      <c r="S19" s="110">
        <v>52</v>
      </c>
      <c r="T19" s="103">
        <v>1.038</v>
      </c>
      <c r="U19" s="110">
        <v>52</v>
      </c>
      <c r="V19" s="103">
        <v>1.3466</v>
      </c>
    </row>
    <row r="20" spans="1:22" x14ac:dyDescent="0.2">
      <c r="A20" s="22" t="str">
        <f>IF('vrhačský pětiboj'!A20="","",'vrhačský pětiboj'!A20)</f>
        <v/>
      </c>
      <c r="B20" s="115" t="str">
        <f>IF('vrhačský pětiboj'!B20="","",'vrhačský pětiboj'!B20)</f>
        <v/>
      </c>
      <c r="C20" s="22" t="str">
        <f>IF('vrhačský pětiboj'!C20="","",'vrhačský pětiboj'!C20)</f>
        <v/>
      </c>
      <c r="D20" s="116" t="str">
        <f>IF('vrhačský pětiboj'!D20="","",'vrhačský pětiboj'!D20)</f>
        <v/>
      </c>
      <c r="E20" s="117" t="str">
        <f>IF('vrhačský pětiboj'!E20="","",'vrhačský pětiboj'!E20)</f>
        <v/>
      </c>
      <c r="F20" s="116" t="str">
        <f>IF('vrhačský pětiboj'!F20="","",'vrhačský pětiboj'!F20)</f>
        <v/>
      </c>
      <c r="G20" s="22" t="str">
        <f>IF('vrhačský pětiboj'!G20="","",'vrhačský pětiboj'!G20)</f>
        <v/>
      </c>
      <c r="H20" s="118" t="str">
        <f t="shared" si="0"/>
        <v/>
      </c>
      <c r="I20" s="69" t="str">
        <f t="shared" si="1"/>
        <v/>
      </c>
      <c r="J20" s="112" t="str">
        <f t="shared" si="2"/>
        <v/>
      </c>
      <c r="K20" s="119" t="str">
        <f t="shared" si="3"/>
        <v/>
      </c>
      <c r="L20" s="128"/>
      <c r="M20" s="128"/>
      <c r="N20" s="128"/>
      <c r="O20" s="40"/>
      <c r="P20" s="40"/>
      <c r="Q20" s="40"/>
      <c r="R20" s="26" t="str">
        <f t="shared" si="4"/>
        <v/>
      </c>
      <c r="S20" s="110">
        <v>53</v>
      </c>
      <c r="T20" s="103">
        <v>1.0539000000000001</v>
      </c>
      <c r="U20" s="110">
        <v>53</v>
      </c>
      <c r="V20" s="103">
        <v>1.3735999999999999</v>
      </c>
    </row>
    <row r="21" spans="1:22" x14ac:dyDescent="0.2">
      <c r="A21" s="22" t="str">
        <f>IF('vrhačský pětiboj'!A21="","",'vrhačský pětiboj'!A21)</f>
        <v/>
      </c>
      <c r="B21" s="115" t="str">
        <f>IF('vrhačský pětiboj'!B21="","",'vrhačský pětiboj'!B21)</f>
        <v/>
      </c>
      <c r="C21" s="22" t="str">
        <f>IF('vrhačský pětiboj'!C21="","",'vrhačský pětiboj'!C21)</f>
        <v/>
      </c>
      <c r="D21" s="116" t="str">
        <f>IF('vrhačský pětiboj'!D21="","",'vrhačský pětiboj'!D21)</f>
        <v/>
      </c>
      <c r="E21" s="117" t="str">
        <f>IF('vrhačský pětiboj'!E21="","",'vrhačský pětiboj'!E21)</f>
        <v/>
      </c>
      <c r="F21" s="116" t="str">
        <f>IF('vrhačský pětiboj'!F21="","",'vrhačský pětiboj'!F21)</f>
        <v/>
      </c>
      <c r="G21" s="22" t="str">
        <f>IF('vrhačský pětiboj'!G21="","",'vrhačský pětiboj'!G21)</f>
        <v/>
      </c>
      <c r="H21" s="118" t="str">
        <f t="shared" si="0"/>
        <v/>
      </c>
      <c r="I21" s="69" t="str">
        <f t="shared" si="1"/>
        <v/>
      </c>
      <c r="J21" s="112" t="str">
        <f t="shared" si="2"/>
        <v/>
      </c>
      <c r="K21" s="119" t="str">
        <f t="shared" si="3"/>
        <v/>
      </c>
      <c r="L21" s="128"/>
      <c r="M21" s="128"/>
      <c r="N21" s="128"/>
      <c r="O21" s="40"/>
      <c r="P21" s="40"/>
      <c r="Q21" s="40"/>
      <c r="R21" s="26" t="str">
        <f t="shared" si="4"/>
        <v/>
      </c>
      <c r="S21" s="110">
        <v>54</v>
      </c>
      <c r="T21" s="103">
        <v>1.0703</v>
      </c>
      <c r="U21" s="110">
        <v>54</v>
      </c>
      <c r="V21" s="103">
        <v>1.4014</v>
      </c>
    </row>
    <row r="22" spans="1:22" x14ac:dyDescent="0.2">
      <c r="A22" s="22" t="str">
        <f>IF('vrhačský pětiboj'!A22="","",'vrhačský pětiboj'!A22)</f>
        <v/>
      </c>
      <c r="B22" s="115" t="str">
        <f>IF('vrhačský pětiboj'!B22="","",'vrhačský pětiboj'!B22)</f>
        <v/>
      </c>
      <c r="C22" s="22" t="str">
        <f>IF('vrhačský pětiboj'!C22="","",'vrhačský pětiboj'!C22)</f>
        <v/>
      </c>
      <c r="D22" s="116" t="str">
        <f>IF('vrhačský pětiboj'!D22="","",'vrhačský pětiboj'!D22)</f>
        <v/>
      </c>
      <c r="E22" s="117" t="str">
        <f>IF('vrhačský pětiboj'!E22="","",'vrhačský pětiboj'!E22)</f>
        <v/>
      </c>
      <c r="F22" s="116" t="str">
        <f>IF('vrhačský pětiboj'!F22="","",'vrhačský pětiboj'!F22)</f>
        <v/>
      </c>
      <c r="G22" s="22" t="str">
        <f>IF('vrhačský pětiboj'!G22="","",'vrhačský pětiboj'!G22)</f>
        <v/>
      </c>
      <c r="H22" s="118" t="str">
        <f t="shared" si="0"/>
        <v/>
      </c>
      <c r="I22" s="69" t="str">
        <f t="shared" si="1"/>
        <v/>
      </c>
      <c r="J22" s="112" t="str">
        <f t="shared" si="2"/>
        <v/>
      </c>
      <c r="K22" s="119" t="str">
        <f t="shared" si="3"/>
        <v/>
      </c>
      <c r="L22" s="128"/>
      <c r="M22" s="128"/>
      <c r="N22" s="128"/>
      <c r="O22" s="40"/>
      <c r="P22" s="40"/>
      <c r="Q22" s="40"/>
      <c r="R22" s="26" t="str">
        <f t="shared" si="4"/>
        <v/>
      </c>
      <c r="S22" s="108">
        <v>55</v>
      </c>
      <c r="T22" s="101">
        <v>1.0872999999999999</v>
      </c>
      <c r="U22" s="108">
        <v>55</v>
      </c>
      <c r="V22" s="101">
        <v>1.43</v>
      </c>
    </row>
    <row r="23" spans="1:22" x14ac:dyDescent="0.2">
      <c r="A23" s="22" t="str">
        <f>IF('vrhačský pětiboj'!A23="","",'vrhačský pětiboj'!A23)</f>
        <v/>
      </c>
      <c r="B23" s="115" t="str">
        <f>IF('vrhačský pětiboj'!B23="","",'vrhačský pětiboj'!B23)</f>
        <v/>
      </c>
      <c r="C23" s="22" t="str">
        <f>IF('vrhačský pětiboj'!C23="","",'vrhačský pětiboj'!C23)</f>
        <v/>
      </c>
      <c r="D23" s="116" t="str">
        <f>IF('vrhačský pětiboj'!D23="","",'vrhačský pětiboj'!D23)</f>
        <v/>
      </c>
      <c r="E23" s="117" t="str">
        <f>IF('vrhačský pětiboj'!E23="","",'vrhačský pětiboj'!E23)</f>
        <v/>
      </c>
      <c r="F23" s="116" t="str">
        <f>IF('vrhačský pětiboj'!F23="","",'vrhačský pětiboj'!F23)</f>
        <v/>
      </c>
      <c r="G23" s="22" t="str">
        <f>IF('vrhačský pětiboj'!G23="","",'vrhačský pětiboj'!G23)</f>
        <v/>
      </c>
      <c r="H23" s="118" t="str">
        <f t="shared" si="0"/>
        <v/>
      </c>
      <c r="I23" s="69" t="str">
        <f t="shared" si="1"/>
        <v/>
      </c>
      <c r="J23" s="112" t="str">
        <f t="shared" si="2"/>
        <v/>
      </c>
      <c r="K23" s="119" t="str">
        <f t="shared" si="3"/>
        <v/>
      </c>
      <c r="L23" s="128"/>
      <c r="M23" s="128"/>
      <c r="N23" s="128"/>
      <c r="O23" s="40"/>
      <c r="P23" s="40"/>
      <c r="Q23" s="40"/>
      <c r="R23" s="26" t="str">
        <f t="shared" si="4"/>
        <v/>
      </c>
      <c r="S23" s="110">
        <v>56</v>
      </c>
      <c r="T23" s="103">
        <v>1.105</v>
      </c>
      <c r="U23" s="110">
        <v>56</v>
      </c>
      <c r="V23" s="103">
        <v>1.4595</v>
      </c>
    </row>
    <row r="24" spans="1:22" x14ac:dyDescent="0.2">
      <c r="A24" s="22" t="str">
        <f>IF('vrhačský pětiboj'!A24="","",'vrhačský pětiboj'!A24)</f>
        <v/>
      </c>
      <c r="B24" s="115" t="str">
        <f>IF('vrhačský pětiboj'!B24="","",'vrhačský pětiboj'!B24)</f>
        <v/>
      </c>
      <c r="C24" s="22" t="str">
        <f>IF('vrhačský pětiboj'!C24="","",'vrhačský pětiboj'!C24)</f>
        <v/>
      </c>
      <c r="D24" s="116" t="str">
        <f>IF('vrhačský pětiboj'!D24="","",'vrhačský pětiboj'!D24)</f>
        <v/>
      </c>
      <c r="E24" s="117" t="str">
        <f>IF('vrhačský pětiboj'!E24="","",'vrhačský pětiboj'!E24)</f>
        <v/>
      </c>
      <c r="F24" s="116" t="str">
        <f>IF('vrhačský pětiboj'!F24="","",'vrhačský pětiboj'!F24)</f>
        <v/>
      </c>
      <c r="G24" s="22" t="str">
        <f>IF('vrhačský pětiboj'!G24="","",'vrhačský pětiboj'!G24)</f>
        <v/>
      </c>
      <c r="H24" s="118" t="str">
        <f t="shared" si="0"/>
        <v/>
      </c>
      <c r="I24" s="69" t="str">
        <f t="shared" si="1"/>
        <v/>
      </c>
      <c r="J24" s="112" t="str">
        <f t="shared" si="2"/>
        <v/>
      </c>
      <c r="K24" s="119" t="str">
        <f t="shared" si="3"/>
        <v/>
      </c>
      <c r="L24" s="128"/>
      <c r="M24" s="128"/>
      <c r="N24" s="128"/>
      <c r="O24" s="40"/>
      <c r="P24" s="40"/>
      <c r="Q24" s="40"/>
      <c r="R24" s="26" t="str">
        <f t="shared" si="4"/>
        <v/>
      </c>
      <c r="S24" s="110">
        <v>57</v>
      </c>
      <c r="T24" s="103">
        <v>1.1232</v>
      </c>
      <c r="U24" s="110">
        <v>57</v>
      </c>
      <c r="V24" s="103">
        <v>1.4899</v>
      </c>
    </row>
    <row r="25" spans="1:22" x14ac:dyDescent="0.2">
      <c r="A25" s="22" t="str">
        <f>IF('vrhačský pětiboj'!A25="","",'vrhačský pětiboj'!A25)</f>
        <v/>
      </c>
      <c r="B25" s="115" t="str">
        <f>IF('vrhačský pětiboj'!B25="","",'vrhačský pětiboj'!B25)</f>
        <v/>
      </c>
      <c r="C25" s="22" t="str">
        <f>IF('vrhačský pětiboj'!C25="","",'vrhačský pětiboj'!C25)</f>
        <v/>
      </c>
      <c r="D25" s="116" t="str">
        <f>IF('vrhačský pětiboj'!D25="","",'vrhačský pětiboj'!D25)</f>
        <v/>
      </c>
      <c r="E25" s="117" t="str">
        <f>IF('vrhačský pětiboj'!E25="","",'vrhačský pětiboj'!E25)</f>
        <v/>
      </c>
      <c r="F25" s="116" t="str">
        <f>IF('vrhačský pětiboj'!F25="","",'vrhačský pětiboj'!F25)</f>
        <v/>
      </c>
      <c r="G25" s="22" t="str">
        <f>IF('vrhačský pětiboj'!G25="","",'vrhačský pětiboj'!G25)</f>
        <v/>
      </c>
      <c r="H25" s="118" t="str">
        <f t="shared" si="0"/>
        <v/>
      </c>
      <c r="I25" s="69" t="str">
        <f t="shared" si="1"/>
        <v/>
      </c>
      <c r="J25" s="112" t="str">
        <f t="shared" si="2"/>
        <v/>
      </c>
      <c r="K25" s="119" t="str">
        <f t="shared" si="3"/>
        <v/>
      </c>
      <c r="L25" s="128"/>
      <c r="M25" s="128"/>
      <c r="N25" s="128"/>
      <c r="O25" s="40"/>
      <c r="P25" s="40"/>
      <c r="Q25" s="40"/>
      <c r="R25" s="26" t="str">
        <f t="shared" si="4"/>
        <v/>
      </c>
      <c r="S25" s="110">
        <v>58</v>
      </c>
      <c r="T25" s="103">
        <v>1.1422000000000001</v>
      </c>
      <c r="U25" s="110">
        <v>58</v>
      </c>
      <c r="V25" s="103">
        <v>1.5213000000000001</v>
      </c>
    </row>
    <row r="26" spans="1:22" x14ac:dyDescent="0.2">
      <c r="A26" s="22" t="str">
        <f>IF('vrhačský pětiboj'!A26="","",'vrhačský pětiboj'!A26)</f>
        <v/>
      </c>
      <c r="B26" s="115" t="str">
        <f>IF('vrhačský pětiboj'!B26="","",'vrhačský pětiboj'!B26)</f>
        <v/>
      </c>
      <c r="C26" s="22" t="str">
        <f>IF('vrhačský pětiboj'!C26="","",'vrhačský pětiboj'!C26)</f>
        <v/>
      </c>
      <c r="D26" s="116" t="str">
        <f>IF('vrhačský pětiboj'!D26="","",'vrhačský pětiboj'!D26)</f>
        <v/>
      </c>
      <c r="E26" s="117" t="str">
        <f>IF('vrhačský pětiboj'!E26="","",'vrhačský pětiboj'!E26)</f>
        <v/>
      </c>
      <c r="F26" s="116" t="str">
        <f>IF('vrhačský pětiboj'!F26="","",'vrhačský pětiboj'!F26)</f>
        <v/>
      </c>
      <c r="G26" s="22" t="str">
        <f>IF('vrhačský pětiboj'!G26="","",'vrhačský pětiboj'!G26)</f>
        <v/>
      </c>
      <c r="H26" s="118" t="str">
        <f t="shared" si="0"/>
        <v/>
      </c>
      <c r="I26" s="69" t="str">
        <f t="shared" si="1"/>
        <v/>
      </c>
      <c r="J26" s="112" t="str">
        <f t="shared" si="2"/>
        <v/>
      </c>
      <c r="K26" s="119" t="str">
        <f t="shared" si="3"/>
        <v/>
      </c>
      <c r="L26" s="128"/>
      <c r="M26" s="128"/>
      <c r="N26" s="128"/>
      <c r="O26" s="40"/>
      <c r="P26" s="40"/>
      <c r="Q26" s="40"/>
      <c r="R26" s="26" t="str">
        <f t="shared" si="4"/>
        <v/>
      </c>
      <c r="S26" s="110">
        <v>59</v>
      </c>
      <c r="T26" s="103">
        <v>1.1617999999999999</v>
      </c>
      <c r="U26" s="110">
        <v>59</v>
      </c>
      <c r="V26" s="103">
        <v>1.5538000000000001</v>
      </c>
    </row>
    <row r="27" spans="1:22" x14ac:dyDescent="0.2">
      <c r="A27" s="22" t="str">
        <f>IF('vrhačský pětiboj'!A27="","",'vrhačský pětiboj'!A27)</f>
        <v/>
      </c>
      <c r="B27" s="115" t="str">
        <f>IF('vrhačský pětiboj'!B27="","",'vrhačský pětiboj'!B27)</f>
        <v/>
      </c>
      <c r="C27" s="22" t="str">
        <f>IF('vrhačský pětiboj'!C27="","",'vrhačský pětiboj'!C27)</f>
        <v/>
      </c>
      <c r="D27" s="116" t="str">
        <f>IF('vrhačský pětiboj'!D27="","",'vrhačský pětiboj'!D27)</f>
        <v/>
      </c>
      <c r="E27" s="117" t="str">
        <f>IF('vrhačský pětiboj'!E27="","",'vrhačský pětiboj'!E27)</f>
        <v/>
      </c>
      <c r="F27" s="116" t="str">
        <f>IF('vrhačský pětiboj'!F27="","",'vrhačský pětiboj'!F27)</f>
        <v/>
      </c>
      <c r="G27" s="22" t="str">
        <f>IF('vrhačský pětiboj'!G27="","",'vrhačský pětiboj'!G27)</f>
        <v/>
      </c>
      <c r="H27" s="118" t="str">
        <f t="shared" si="0"/>
        <v/>
      </c>
      <c r="I27" s="69" t="str">
        <f t="shared" si="1"/>
        <v/>
      </c>
      <c r="J27" s="112" t="str">
        <f t="shared" si="2"/>
        <v/>
      </c>
      <c r="K27" s="119" t="str">
        <f t="shared" si="3"/>
        <v/>
      </c>
      <c r="L27" s="128"/>
      <c r="M27" s="128"/>
      <c r="N27" s="128"/>
      <c r="O27" s="40"/>
      <c r="P27" s="40"/>
      <c r="Q27" s="40"/>
      <c r="R27" s="26" t="str">
        <f t="shared" si="4"/>
        <v/>
      </c>
      <c r="S27" s="108">
        <v>60</v>
      </c>
      <c r="T27" s="101">
        <v>0.96530000000000005</v>
      </c>
      <c r="U27" s="108">
        <v>60</v>
      </c>
      <c r="V27" s="101">
        <v>1.5872999999999999</v>
      </c>
    </row>
    <row r="28" spans="1:22" x14ac:dyDescent="0.2">
      <c r="A28" s="22" t="str">
        <f>IF('vrhačský pětiboj'!A28="","",'vrhačský pětiboj'!A28)</f>
        <v/>
      </c>
      <c r="B28" s="115" t="str">
        <f>IF('vrhačský pětiboj'!B28="","",'vrhačský pětiboj'!B28)</f>
        <v/>
      </c>
      <c r="C28" s="22" t="str">
        <f>IF('vrhačský pětiboj'!C28="","",'vrhačský pětiboj'!C28)</f>
        <v/>
      </c>
      <c r="D28" s="116" t="str">
        <f>IF('vrhačský pětiboj'!D28="","",'vrhačský pětiboj'!D28)</f>
        <v/>
      </c>
      <c r="E28" s="117" t="str">
        <f>IF('vrhačský pětiboj'!E28="","",'vrhačský pětiboj'!E28)</f>
        <v/>
      </c>
      <c r="F28" s="116" t="str">
        <f>IF('vrhačský pětiboj'!F28="","",'vrhačský pětiboj'!F28)</f>
        <v/>
      </c>
      <c r="G28" s="22" t="str">
        <f>IF('vrhačský pětiboj'!G28="","",'vrhačský pětiboj'!G28)</f>
        <v/>
      </c>
      <c r="H28" s="118" t="str">
        <f t="shared" si="0"/>
        <v/>
      </c>
      <c r="I28" s="69" t="str">
        <f t="shared" si="1"/>
        <v/>
      </c>
      <c r="J28" s="112" t="str">
        <f t="shared" si="2"/>
        <v/>
      </c>
      <c r="K28" s="119" t="str">
        <f t="shared" si="3"/>
        <v/>
      </c>
      <c r="L28" s="128"/>
      <c r="M28" s="128"/>
      <c r="N28" s="128"/>
      <c r="O28" s="40"/>
      <c r="P28" s="40"/>
      <c r="Q28" s="40"/>
      <c r="R28" s="26" t="str">
        <f t="shared" si="4"/>
        <v/>
      </c>
      <c r="S28" s="110">
        <v>61</v>
      </c>
      <c r="T28" s="103">
        <v>0.98260000000000003</v>
      </c>
      <c r="U28" s="110">
        <v>61</v>
      </c>
      <c r="V28" s="103">
        <v>1.6220000000000001</v>
      </c>
    </row>
    <row r="29" spans="1:22" x14ac:dyDescent="0.2">
      <c r="A29" s="22" t="str">
        <f>IF('vrhačský pětiboj'!A29="","",'vrhačský pětiboj'!A29)</f>
        <v/>
      </c>
      <c r="B29" s="115" t="str">
        <f>IF('vrhačský pětiboj'!B29="","",'vrhačský pětiboj'!B29)</f>
        <v/>
      </c>
      <c r="C29" s="22" t="str">
        <f>IF('vrhačský pětiboj'!C29="","",'vrhačský pětiboj'!C29)</f>
        <v/>
      </c>
      <c r="D29" s="116" t="str">
        <f>IF('vrhačský pětiboj'!D29="","",'vrhačský pětiboj'!D29)</f>
        <v/>
      </c>
      <c r="E29" s="117" t="str">
        <f>IF('vrhačský pětiboj'!E29="","",'vrhačský pětiboj'!E29)</f>
        <v/>
      </c>
      <c r="F29" s="116" t="str">
        <f>IF('vrhačský pětiboj'!F29="","",'vrhačský pětiboj'!F29)</f>
        <v/>
      </c>
      <c r="G29" s="22" t="str">
        <f>IF('vrhačský pětiboj'!G29="","",'vrhačský pětiboj'!G29)</f>
        <v/>
      </c>
      <c r="H29" s="118" t="str">
        <f t="shared" si="0"/>
        <v/>
      </c>
      <c r="I29" s="69" t="str">
        <f t="shared" si="1"/>
        <v/>
      </c>
      <c r="J29" s="112" t="str">
        <f t="shared" si="2"/>
        <v/>
      </c>
      <c r="K29" s="119" t="str">
        <f t="shared" si="3"/>
        <v/>
      </c>
      <c r="L29" s="128"/>
      <c r="M29" s="128"/>
      <c r="N29" s="128"/>
      <c r="O29" s="40"/>
      <c r="P29" s="40"/>
      <c r="Q29" s="40"/>
      <c r="R29" s="26" t="str">
        <f t="shared" si="4"/>
        <v/>
      </c>
      <c r="S29" s="110">
        <v>62</v>
      </c>
      <c r="T29" s="103">
        <v>1.0004999999999999</v>
      </c>
      <c r="U29" s="110">
        <v>62</v>
      </c>
      <c r="V29" s="103">
        <v>1.6578999999999999</v>
      </c>
    </row>
    <row r="30" spans="1:22" x14ac:dyDescent="0.2">
      <c r="A30" s="22" t="str">
        <f>IF('vrhačský pětiboj'!A30="","",'vrhačský pětiboj'!A30)</f>
        <v/>
      </c>
      <c r="B30" s="115" t="str">
        <f>IF('vrhačský pětiboj'!B30="","",'vrhačský pětiboj'!B30)</f>
        <v/>
      </c>
      <c r="C30" s="22" t="str">
        <f>IF('vrhačský pětiboj'!C30="","",'vrhačský pětiboj'!C30)</f>
        <v/>
      </c>
      <c r="D30" s="116" t="str">
        <f>IF('vrhačský pětiboj'!D30="","",'vrhačský pětiboj'!D30)</f>
        <v/>
      </c>
      <c r="E30" s="117" t="str">
        <f>IF('vrhačský pětiboj'!E30="","",'vrhačský pětiboj'!E30)</f>
        <v/>
      </c>
      <c r="F30" s="116" t="str">
        <f>IF('vrhačský pětiboj'!F30="","",'vrhačský pětiboj'!F30)</f>
        <v/>
      </c>
      <c r="G30" s="22" t="str">
        <f>IF('vrhačský pětiboj'!G30="","",'vrhačský pětiboj'!G30)</f>
        <v/>
      </c>
      <c r="H30" s="118" t="str">
        <f t="shared" si="0"/>
        <v/>
      </c>
      <c r="I30" s="69" t="str">
        <f t="shared" si="1"/>
        <v/>
      </c>
      <c r="J30" s="112" t="str">
        <f t="shared" si="2"/>
        <v/>
      </c>
      <c r="K30" s="119" t="str">
        <f t="shared" si="3"/>
        <v/>
      </c>
      <c r="L30" s="128"/>
      <c r="M30" s="128"/>
      <c r="N30" s="128"/>
      <c r="O30" s="40"/>
      <c r="P30" s="40"/>
      <c r="Q30" s="40"/>
      <c r="R30" s="26" t="str">
        <f t="shared" si="4"/>
        <v/>
      </c>
      <c r="S30" s="110">
        <v>63</v>
      </c>
      <c r="T30" s="103">
        <v>1.0193000000000001</v>
      </c>
      <c r="U30" s="110">
        <v>63</v>
      </c>
      <c r="V30" s="103">
        <v>1.6950000000000001</v>
      </c>
    </row>
    <row r="31" spans="1:22" x14ac:dyDescent="0.2">
      <c r="A31" s="22" t="str">
        <f>IF('vrhačský pětiboj'!A31="","",'vrhačský pětiboj'!A31)</f>
        <v/>
      </c>
      <c r="B31" s="115" t="str">
        <f>IF('vrhačský pětiboj'!B31="","",'vrhačský pětiboj'!B31)</f>
        <v/>
      </c>
      <c r="C31" s="22" t="str">
        <f>IF('vrhačský pětiboj'!C31="","",'vrhačský pětiboj'!C31)</f>
        <v/>
      </c>
      <c r="D31" s="116" t="str">
        <f>IF('vrhačský pětiboj'!D31="","",'vrhačský pětiboj'!D31)</f>
        <v/>
      </c>
      <c r="E31" s="117" t="str">
        <f>IF('vrhačský pětiboj'!E31="","",'vrhačský pětiboj'!E31)</f>
        <v/>
      </c>
      <c r="F31" s="116" t="str">
        <f>IF('vrhačský pětiboj'!F31="","",'vrhačský pětiboj'!F31)</f>
        <v/>
      </c>
      <c r="G31" s="22" t="str">
        <f>IF('vrhačský pětiboj'!G31="","",'vrhačský pětiboj'!G31)</f>
        <v/>
      </c>
      <c r="H31" s="118" t="str">
        <f t="shared" si="0"/>
        <v/>
      </c>
      <c r="I31" s="69" t="str">
        <f t="shared" si="1"/>
        <v/>
      </c>
      <c r="J31" s="112" t="str">
        <f t="shared" si="2"/>
        <v/>
      </c>
      <c r="K31" s="119" t="str">
        <f t="shared" si="3"/>
        <v/>
      </c>
      <c r="L31" s="128"/>
      <c r="M31" s="128"/>
      <c r="N31" s="128"/>
      <c r="O31" s="40"/>
      <c r="P31" s="40"/>
      <c r="Q31" s="40"/>
      <c r="R31" s="26" t="str">
        <f t="shared" si="4"/>
        <v/>
      </c>
      <c r="S31" s="110">
        <v>64</v>
      </c>
      <c r="T31" s="103">
        <v>1.0387</v>
      </c>
      <c r="U31" s="110">
        <v>64</v>
      </c>
      <c r="V31" s="103">
        <v>1.7336</v>
      </c>
    </row>
    <row r="32" spans="1:22" x14ac:dyDescent="0.2">
      <c r="A32" s="22" t="str">
        <f>IF('vrhačský pětiboj'!A32="","",'vrhačský pětiboj'!A32)</f>
        <v/>
      </c>
      <c r="B32" s="115" t="str">
        <f>IF('vrhačský pětiboj'!B32="","",'vrhačský pětiboj'!B32)</f>
        <v/>
      </c>
      <c r="C32" s="22" t="str">
        <f>IF('vrhačský pětiboj'!C32="","",'vrhačský pětiboj'!C32)</f>
        <v/>
      </c>
      <c r="D32" s="116" t="str">
        <f>IF('vrhačský pětiboj'!D32="","",'vrhačský pětiboj'!D32)</f>
        <v/>
      </c>
      <c r="E32" s="117" t="str">
        <f>IF('vrhačský pětiboj'!E32="","",'vrhačský pětiboj'!E32)</f>
        <v/>
      </c>
      <c r="F32" s="116" t="str">
        <f>IF('vrhačský pětiboj'!F32="","",'vrhačský pětiboj'!F32)</f>
        <v/>
      </c>
      <c r="G32" s="22" t="str">
        <f>IF('vrhačský pětiboj'!G32="","",'vrhačský pětiboj'!G32)</f>
        <v/>
      </c>
      <c r="H32" s="118" t="str">
        <f t="shared" si="0"/>
        <v/>
      </c>
      <c r="I32" s="69" t="str">
        <f t="shared" si="1"/>
        <v/>
      </c>
      <c r="J32" s="112" t="str">
        <f t="shared" si="2"/>
        <v/>
      </c>
      <c r="K32" s="119" t="str">
        <f t="shared" si="3"/>
        <v/>
      </c>
      <c r="L32" s="128"/>
      <c r="M32" s="128"/>
      <c r="N32" s="128"/>
      <c r="O32" s="40"/>
      <c r="P32" s="40"/>
      <c r="Q32" s="40"/>
      <c r="R32" s="26" t="str">
        <f t="shared" si="4"/>
        <v/>
      </c>
      <c r="S32" s="108">
        <v>65</v>
      </c>
      <c r="T32" s="101">
        <v>1.0589999999999999</v>
      </c>
      <c r="U32" s="108">
        <v>65</v>
      </c>
      <c r="V32" s="101">
        <v>1.7735000000000001</v>
      </c>
    </row>
    <row r="33" spans="1:22" x14ac:dyDescent="0.2">
      <c r="A33" s="22" t="str">
        <f>IF('vrhačský pětiboj'!A33="","",'vrhačský pětiboj'!A33)</f>
        <v/>
      </c>
      <c r="B33" s="115" t="str">
        <f>IF('vrhačský pětiboj'!B33="","",'vrhačský pětiboj'!B33)</f>
        <v/>
      </c>
      <c r="C33" s="22" t="str">
        <f>IF('vrhačský pětiboj'!C33="","",'vrhačský pětiboj'!C33)</f>
        <v/>
      </c>
      <c r="D33" s="116" t="str">
        <f>IF('vrhačský pětiboj'!D33="","",'vrhačský pětiboj'!D33)</f>
        <v/>
      </c>
      <c r="E33" s="117" t="str">
        <f>IF('vrhačský pětiboj'!E33="","",'vrhačský pětiboj'!E33)</f>
        <v/>
      </c>
      <c r="F33" s="116" t="str">
        <f>IF('vrhačský pětiboj'!F33="","",'vrhačský pětiboj'!F33)</f>
        <v/>
      </c>
      <c r="G33" s="22" t="str">
        <f>IF('vrhačský pětiboj'!G33="","",'vrhačský pětiboj'!G33)</f>
        <v/>
      </c>
      <c r="H33" s="118" t="str">
        <f t="shared" si="0"/>
        <v/>
      </c>
      <c r="I33" s="69" t="str">
        <f t="shared" si="1"/>
        <v/>
      </c>
      <c r="J33" s="112" t="str">
        <f t="shared" si="2"/>
        <v/>
      </c>
      <c r="K33" s="119" t="str">
        <f t="shared" si="3"/>
        <v/>
      </c>
      <c r="L33" s="128"/>
      <c r="M33" s="128"/>
      <c r="N33" s="128"/>
      <c r="O33" s="40"/>
      <c r="P33" s="40"/>
      <c r="Q33" s="40"/>
      <c r="R33" s="26" t="str">
        <f t="shared" si="4"/>
        <v/>
      </c>
      <c r="S33" s="110">
        <v>66</v>
      </c>
      <c r="T33" s="103">
        <v>1.0802</v>
      </c>
      <c r="U33" s="110">
        <v>66</v>
      </c>
      <c r="V33" s="103">
        <v>1.8150999999999999</v>
      </c>
    </row>
    <row r="34" spans="1:22" x14ac:dyDescent="0.2">
      <c r="A34" s="22" t="str">
        <f>IF('vrhačský pětiboj'!A34="","",'vrhačský pětiboj'!A34)</f>
        <v/>
      </c>
      <c r="B34" s="115" t="str">
        <f>IF('vrhačský pětiboj'!B34="","",'vrhačský pětiboj'!B34)</f>
        <v/>
      </c>
      <c r="C34" s="22" t="str">
        <f>IF('vrhačský pětiboj'!C34="","",'vrhačský pětiboj'!C34)</f>
        <v/>
      </c>
      <c r="D34" s="116" t="str">
        <f>IF('vrhačský pětiboj'!D34="","",'vrhačský pětiboj'!D34)</f>
        <v/>
      </c>
      <c r="E34" s="117" t="str">
        <f>IF('vrhačský pětiboj'!E34="","",'vrhačský pětiboj'!E34)</f>
        <v/>
      </c>
      <c r="F34" s="116" t="str">
        <f>IF('vrhačský pětiboj'!F34="","",'vrhačský pětiboj'!F34)</f>
        <v/>
      </c>
      <c r="G34" s="22" t="str">
        <f>IF('vrhačský pětiboj'!G34="","",'vrhačský pětiboj'!G34)</f>
        <v/>
      </c>
      <c r="H34" s="118" t="str">
        <f t="shared" si="0"/>
        <v/>
      </c>
      <c r="I34" s="69" t="str">
        <f t="shared" si="1"/>
        <v/>
      </c>
      <c r="J34" s="112" t="str">
        <f t="shared" si="2"/>
        <v/>
      </c>
      <c r="K34" s="119" t="str">
        <f t="shared" si="3"/>
        <v/>
      </c>
      <c r="L34" s="128"/>
      <c r="M34" s="128"/>
      <c r="N34" s="128"/>
      <c r="O34" s="40"/>
      <c r="P34" s="40"/>
      <c r="Q34" s="40"/>
      <c r="R34" s="26" t="str">
        <f t="shared" si="4"/>
        <v/>
      </c>
      <c r="S34" s="110">
        <v>67</v>
      </c>
      <c r="T34" s="103">
        <v>1.1022000000000001</v>
      </c>
      <c r="U34" s="110">
        <v>67</v>
      </c>
      <c r="V34" s="103">
        <v>1.8582000000000001</v>
      </c>
    </row>
    <row r="35" spans="1:22" x14ac:dyDescent="0.2">
      <c r="A35" s="22" t="str">
        <f>IF('vrhačský pětiboj'!A35="","",'vrhačský pětiboj'!A35)</f>
        <v/>
      </c>
      <c r="B35" s="115" t="str">
        <f>IF('vrhačský pětiboj'!B35="","",'vrhačský pětiboj'!B35)</f>
        <v/>
      </c>
      <c r="C35" s="22" t="str">
        <f>IF('vrhačský pětiboj'!C35="","",'vrhačský pětiboj'!C35)</f>
        <v/>
      </c>
      <c r="D35" s="116" t="str">
        <f>IF('vrhačský pětiboj'!D35="","",'vrhačský pětiboj'!D35)</f>
        <v/>
      </c>
      <c r="E35" s="117" t="str">
        <f>IF('vrhačský pětiboj'!E35="","",'vrhačský pětiboj'!E35)</f>
        <v/>
      </c>
      <c r="F35" s="116" t="str">
        <f>IF('vrhačský pětiboj'!F35="","",'vrhačský pětiboj'!F35)</f>
        <v/>
      </c>
      <c r="G35" s="22" t="str">
        <f>IF('vrhačský pětiboj'!G35="","",'vrhačský pětiboj'!G35)</f>
        <v/>
      </c>
      <c r="H35" s="118" t="str">
        <f t="shared" si="0"/>
        <v/>
      </c>
      <c r="I35" s="69" t="str">
        <f t="shared" si="1"/>
        <v/>
      </c>
      <c r="J35" s="112" t="str">
        <f t="shared" si="2"/>
        <v/>
      </c>
      <c r="K35" s="119" t="str">
        <f t="shared" si="3"/>
        <v/>
      </c>
      <c r="L35" s="128"/>
      <c r="M35" s="128"/>
      <c r="N35" s="128"/>
      <c r="O35" s="40"/>
      <c r="P35" s="40"/>
      <c r="Q35" s="40"/>
      <c r="R35" s="26" t="str">
        <f t="shared" si="4"/>
        <v/>
      </c>
      <c r="S35" s="110">
        <v>68</v>
      </c>
      <c r="T35" s="103">
        <v>1.1253</v>
      </c>
      <c r="U35" s="110">
        <v>68</v>
      </c>
      <c r="V35" s="103">
        <v>1.9031</v>
      </c>
    </row>
    <row r="36" spans="1:22" x14ac:dyDescent="0.2">
      <c r="A36" s="22" t="str">
        <f>IF('vrhačský pětiboj'!A36="","",'vrhačský pětiboj'!A36)</f>
        <v/>
      </c>
      <c r="B36" s="115" t="str">
        <f>IF('vrhačský pětiboj'!B36="","",'vrhačský pětiboj'!B36)</f>
        <v/>
      </c>
      <c r="C36" s="22" t="str">
        <f>IF('vrhačský pětiboj'!C36="","",'vrhačský pětiboj'!C36)</f>
        <v/>
      </c>
      <c r="D36" s="116" t="str">
        <f>IF('vrhačský pětiboj'!D36="","",'vrhačský pětiboj'!D36)</f>
        <v/>
      </c>
      <c r="E36" s="117" t="str">
        <f>IF('vrhačský pětiboj'!E36="","",'vrhačský pětiboj'!E36)</f>
        <v/>
      </c>
      <c r="F36" s="116" t="str">
        <f>IF('vrhačský pětiboj'!F36="","",'vrhačský pětiboj'!F36)</f>
        <v/>
      </c>
      <c r="G36" s="22" t="str">
        <f>IF('vrhačský pětiboj'!G36="","",'vrhačský pětiboj'!G36)</f>
        <v/>
      </c>
      <c r="H36" s="118" t="str">
        <f t="shared" si="0"/>
        <v/>
      </c>
      <c r="I36" s="69" t="str">
        <f t="shared" si="1"/>
        <v/>
      </c>
      <c r="J36" s="112" t="str">
        <f t="shared" si="2"/>
        <v/>
      </c>
      <c r="K36" s="119" t="str">
        <f t="shared" si="3"/>
        <v/>
      </c>
      <c r="L36" s="128"/>
      <c r="M36" s="128"/>
      <c r="N36" s="128"/>
      <c r="O36" s="40"/>
      <c r="P36" s="40"/>
      <c r="Q36" s="40"/>
      <c r="R36" s="26" t="str">
        <f t="shared" si="4"/>
        <v/>
      </c>
      <c r="S36" s="110">
        <v>69</v>
      </c>
      <c r="T36" s="103">
        <v>1.1494</v>
      </c>
      <c r="U36" s="110">
        <v>69</v>
      </c>
      <c r="V36" s="103">
        <v>1.9498</v>
      </c>
    </row>
    <row r="37" spans="1:22" x14ac:dyDescent="0.2">
      <c r="A37" s="22" t="str">
        <f>IF('vrhačský pětiboj'!A37="","",'vrhačský pětiboj'!A37)</f>
        <v/>
      </c>
      <c r="B37" s="115" t="str">
        <f>IF('vrhačský pětiboj'!B37="","",'vrhačský pětiboj'!B37)</f>
        <v/>
      </c>
      <c r="C37" s="22" t="str">
        <f>IF('vrhačský pětiboj'!C37="","",'vrhačský pětiboj'!C37)</f>
        <v/>
      </c>
      <c r="D37" s="116" t="str">
        <f>IF('vrhačský pětiboj'!D37="","",'vrhačský pětiboj'!D37)</f>
        <v/>
      </c>
      <c r="E37" s="117" t="str">
        <f>IF('vrhačský pětiboj'!E37="","",'vrhačský pětiboj'!E37)</f>
        <v/>
      </c>
      <c r="F37" s="116" t="str">
        <f>IF('vrhačský pětiboj'!F37="","",'vrhačský pětiboj'!F37)</f>
        <v/>
      </c>
      <c r="G37" s="22" t="str">
        <f>IF('vrhačský pětiboj'!G37="","",'vrhačský pětiboj'!G37)</f>
        <v/>
      </c>
      <c r="H37" s="118" t="str">
        <f t="shared" si="0"/>
        <v/>
      </c>
      <c r="I37" s="69" t="str">
        <f t="shared" si="1"/>
        <v/>
      </c>
      <c r="J37" s="112" t="str">
        <f t="shared" si="2"/>
        <v/>
      </c>
      <c r="K37" s="119" t="str">
        <f t="shared" si="3"/>
        <v/>
      </c>
      <c r="L37" s="128"/>
      <c r="M37" s="128"/>
      <c r="N37" s="128"/>
      <c r="O37" s="40"/>
      <c r="P37" s="40"/>
      <c r="Q37" s="40"/>
      <c r="R37" s="26" t="str">
        <f t="shared" si="4"/>
        <v/>
      </c>
      <c r="S37" s="108">
        <v>70</v>
      </c>
      <c r="T37" s="101">
        <v>1.1746000000000001</v>
      </c>
      <c r="U37" s="108">
        <v>70</v>
      </c>
      <c r="V37" s="101">
        <v>1.9984999999999999</v>
      </c>
    </row>
    <row r="38" spans="1:22" x14ac:dyDescent="0.2">
      <c r="A38" s="22" t="str">
        <f>IF('vrhačský pětiboj'!A38="","",'vrhačský pětiboj'!A38)</f>
        <v/>
      </c>
      <c r="B38" s="115" t="str">
        <f>IF('vrhačský pětiboj'!B38="","",'vrhačský pětiboj'!B38)</f>
        <v/>
      </c>
      <c r="C38" s="22" t="str">
        <f>IF('vrhačský pětiboj'!C38="","",'vrhačský pětiboj'!C38)</f>
        <v/>
      </c>
      <c r="D38" s="116" t="str">
        <f>IF('vrhačský pětiboj'!D38="","",'vrhačský pětiboj'!D38)</f>
        <v/>
      </c>
      <c r="E38" s="117" t="str">
        <f>IF('vrhačský pětiboj'!E38="","",'vrhačský pětiboj'!E38)</f>
        <v/>
      </c>
      <c r="F38" s="116" t="str">
        <f>IF('vrhačský pětiboj'!F38="","",'vrhačský pětiboj'!F38)</f>
        <v/>
      </c>
      <c r="G38" s="22" t="str">
        <f>IF('vrhačský pětiboj'!G38="","",'vrhačský pětiboj'!G38)</f>
        <v/>
      </c>
      <c r="H38" s="118" t="str">
        <f t="shared" si="0"/>
        <v/>
      </c>
      <c r="I38" s="69" t="str">
        <f t="shared" si="1"/>
        <v/>
      </c>
      <c r="J38" s="112" t="str">
        <f t="shared" si="2"/>
        <v/>
      </c>
      <c r="K38" s="119" t="str">
        <f t="shared" si="3"/>
        <v/>
      </c>
      <c r="L38" s="128"/>
      <c r="M38" s="128"/>
      <c r="N38" s="128"/>
      <c r="O38" s="40"/>
      <c r="P38" s="40"/>
      <c r="Q38" s="40"/>
      <c r="R38" s="26" t="str">
        <f t="shared" si="4"/>
        <v/>
      </c>
      <c r="S38" s="110">
        <v>71</v>
      </c>
      <c r="T38" s="103">
        <v>1.2010000000000001</v>
      </c>
      <c r="U38" s="110">
        <v>71</v>
      </c>
      <c r="V38" s="103">
        <v>2.0493000000000001</v>
      </c>
    </row>
    <row r="39" spans="1:22" x14ac:dyDescent="0.2">
      <c r="A39" s="22" t="str">
        <f>IF('vrhačský pětiboj'!A39="","",'vrhačský pětiboj'!A39)</f>
        <v/>
      </c>
      <c r="B39" s="115" t="str">
        <f>IF('vrhačský pětiboj'!B39="","",'vrhačský pětiboj'!B39)</f>
        <v/>
      </c>
      <c r="C39" s="22" t="str">
        <f>IF('vrhačský pětiboj'!C39="","",'vrhačský pětiboj'!C39)</f>
        <v/>
      </c>
      <c r="D39" s="116" t="str">
        <f>IF('vrhačský pětiboj'!D39="","",'vrhačský pětiboj'!D39)</f>
        <v/>
      </c>
      <c r="E39" s="117" t="str">
        <f>IF('vrhačský pětiboj'!E39="","",'vrhačský pětiboj'!E39)</f>
        <v/>
      </c>
      <c r="F39" s="116" t="str">
        <f>IF('vrhačský pětiboj'!F39="","",'vrhačský pětiboj'!F39)</f>
        <v/>
      </c>
      <c r="G39" s="22" t="str">
        <f>IF('vrhačský pětiboj'!G39="","",'vrhačský pětiboj'!G39)</f>
        <v/>
      </c>
      <c r="H39" s="118" t="str">
        <f t="shared" si="0"/>
        <v/>
      </c>
      <c r="I39" s="69" t="str">
        <f t="shared" si="1"/>
        <v/>
      </c>
      <c r="J39" s="112" t="str">
        <f t="shared" si="2"/>
        <v/>
      </c>
      <c r="K39" s="119" t="str">
        <f t="shared" si="3"/>
        <v/>
      </c>
      <c r="L39" s="128"/>
      <c r="M39" s="128"/>
      <c r="N39" s="128"/>
      <c r="O39" s="40"/>
      <c r="P39" s="40"/>
      <c r="Q39" s="40"/>
      <c r="R39" s="26" t="str">
        <f t="shared" si="4"/>
        <v/>
      </c>
      <c r="S39" s="110">
        <v>72</v>
      </c>
      <c r="T39" s="103">
        <v>1.2286999999999999</v>
      </c>
      <c r="U39" s="110">
        <v>72</v>
      </c>
      <c r="V39" s="103">
        <v>2.1023000000000001</v>
      </c>
    </row>
    <row r="40" spans="1:22" x14ac:dyDescent="0.2">
      <c r="A40" s="22" t="str">
        <f>IF('vrhačský pětiboj'!A40="","",'vrhačský pětiboj'!A40)</f>
        <v/>
      </c>
      <c r="B40" s="115" t="str">
        <f>IF('vrhačský pětiboj'!B40="","",'vrhačský pětiboj'!B40)</f>
        <v/>
      </c>
      <c r="C40" s="22" t="str">
        <f>IF('vrhačský pětiboj'!C40="","",'vrhačský pětiboj'!C40)</f>
        <v/>
      </c>
      <c r="D40" s="116" t="str">
        <f>IF('vrhačský pětiboj'!D40="","",'vrhačský pětiboj'!D40)</f>
        <v/>
      </c>
      <c r="E40" s="117" t="str">
        <f>IF('vrhačský pětiboj'!E40="","",'vrhačský pětiboj'!E40)</f>
        <v/>
      </c>
      <c r="F40" s="116" t="str">
        <f>IF('vrhačský pětiboj'!F40="","",'vrhačský pětiboj'!F40)</f>
        <v/>
      </c>
      <c r="G40" s="22" t="str">
        <f>IF('vrhačský pětiboj'!G40="","",'vrhačský pětiboj'!G40)</f>
        <v/>
      </c>
      <c r="H40" s="118" t="str">
        <f t="shared" si="0"/>
        <v/>
      </c>
      <c r="I40" s="69" t="str">
        <f t="shared" si="1"/>
        <v/>
      </c>
      <c r="J40" s="112" t="str">
        <f t="shared" si="2"/>
        <v/>
      </c>
      <c r="K40" s="119" t="str">
        <f t="shared" si="3"/>
        <v/>
      </c>
      <c r="L40" s="128"/>
      <c r="M40" s="128"/>
      <c r="N40" s="128"/>
      <c r="O40" s="40"/>
      <c r="P40" s="40"/>
      <c r="Q40" s="40"/>
      <c r="R40" s="26" t="str">
        <f t="shared" si="4"/>
        <v/>
      </c>
      <c r="S40" s="110">
        <v>73</v>
      </c>
      <c r="T40" s="103">
        <v>1.2578</v>
      </c>
      <c r="U40" s="110">
        <v>73</v>
      </c>
      <c r="V40" s="103">
        <v>2.1577999999999999</v>
      </c>
    </row>
    <row r="41" spans="1:22" ht="12.75" customHeight="1" x14ac:dyDescent="0.2">
      <c r="A41" s="22" t="str">
        <f>IF('vrhačský pětiboj'!A41="","",'vrhačský pětiboj'!A41)</f>
        <v/>
      </c>
      <c r="B41" s="115" t="str">
        <f>IF('vrhačský pětiboj'!B41="","",'vrhačský pětiboj'!B41)</f>
        <v/>
      </c>
      <c r="C41" s="22" t="str">
        <f>IF('vrhačský pětiboj'!C41="","",'vrhačský pětiboj'!C41)</f>
        <v/>
      </c>
      <c r="D41" s="116" t="str">
        <f>IF('vrhačský pětiboj'!D41="","",'vrhačský pětiboj'!D41)</f>
        <v/>
      </c>
      <c r="E41" s="117" t="str">
        <f>IF('vrhačský pětiboj'!E41="","",'vrhačský pětiboj'!E41)</f>
        <v/>
      </c>
      <c r="F41" s="116" t="str">
        <f>IF('vrhačský pětiboj'!F41="","",'vrhačský pětiboj'!F41)</f>
        <v/>
      </c>
      <c r="G41" s="22" t="str">
        <f>IF('vrhačský pětiboj'!G41="","",'vrhačský pětiboj'!G41)</f>
        <v/>
      </c>
      <c r="H41" s="118" t="str">
        <f t="shared" si="0"/>
        <v/>
      </c>
      <c r="I41" s="69" t="str">
        <f t="shared" si="1"/>
        <v/>
      </c>
      <c r="J41" s="112" t="str">
        <f t="shared" si="2"/>
        <v/>
      </c>
      <c r="K41" s="119" t="str">
        <f t="shared" si="3"/>
        <v/>
      </c>
      <c r="L41" s="128"/>
      <c r="M41" s="128"/>
      <c r="N41" s="128"/>
      <c r="O41" s="40"/>
      <c r="P41" s="40"/>
      <c r="Q41" s="40"/>
      <c r="R41" s="26" t="str">
        <f t="shared" si="4"/>
        <v/>
      </c>
      <c r="S41" s="110">
        <v>74</v>
      </c>
      <c r="T41" s="103">
        <v>1.2883</v>
      </c>
      <c r="U41" s="110">
        <v>74</v>
      </c>
      <c r="V41" s="103">
        <v>2.2159</v>
      </c>
    </row>
    <row r="42" spans="1:22" x14ac:dyDescent="0.2">
      <c r="A42" s="22" t="str">
        <f>IF('vrhačský pětiboj'!A42="","",'vrhačský pětiboj'!A42)</f>
        <v/>
      </c>
      <c r="B42" s="115" t="str">
        <f>IF('vrhačský pětiboj'!B42="","",'vrhačský pětiboj'!B42)</f>
        <v/>
      </c>
      <c r="C42" s="22" t="str">
        <f>IF('vrhačský pětiboj'!C42="","",'vrhačský pětiboj'!C42)</f>
        <v/>
      </c>
      <c r="D42" s="116" t="str">
        <f>IF('vrhačský pětiboj'!D42="","",'vrhačský pětiboj'!D42)</f>
        <v/>
      </c>
      <c r="E42" s="117" t="str">
        <f>IF('vrhačský pětiboj'!E42="","",'vrhačský pětiboj'!E42)</f>
        <v/>
      </c>
      <c r="F42" s="116" t="str">
        <f>IF('vrhačský pětiboj'!F42="","",'vrhačský pětiboj'!F42)</f>
        <v/>
      </c>
      <c r="G42" s="22" t="str">
        <f>IF('vrhačský pětiboj'!G42="","",'vrhačský pětiboj'!G42)</f>
        <v/>
      </c>
      <c r="H42" s="118" t="str">
        <f t="shared" si="0"/>
        <v/>
      </c>
      <c r="I42" s="69" t="str">
        <f t="shared" si="1"/>
        <v/>
      </c>
      <c r="J42" s="112" t="str">
        <f t="shared" si="2"/>
        <v/>
      </c>
      <c r="K42" s="119" t="str">
        <f t="shared" si="3"/>
        <v/>
      </c>
      <c r="L42" s="128"/>
      <c r="M42" s="128"/>
      <c r="N42" s="128"/>
      <c r="O42" s="40"/>
      <c r="P42" s="40"/>
      <c r="Q42" s="40"/>
      <c r="R42" s="26" t="str">
        <f t="shared" si="4"/>
        <v/>
      </c>
      <c r="S42" s="108">
        <v>75</v>
      </c>
      <c r="T42" s="101">
        <v>1.3205</v>
      </c>
      <c r="U42" s="108">
        <v>75</v>
      </c>
      <c r="V42" s="101">
        <v>1.9717</v>
      </c>
    </row>
    <row r="43" spans="1:22" x14ac:dyDescent="0.2">
      <c r="A43" s="22" t="str">
        <f>IF('vrhačský pětiboj'!A43="","",'vrhačský pětiboj'!A43)</f>
        <v/>
      </c>
      <c r="B43" s="115" t="str">
        <f>IF('vrhačský pětiboj'!B43="","",'vrhačský pětiboj'!B43)</f>
        <v/>
      </c>
      <c r="C43" s="22" t="str">
        <f>IF('vrhačský pětiboj'!C43="","",'vrhačský pětiboj'!C43)</f>
        <v/>
      </c>
      <c r="D43" s="116" t="str">
        <f>IF('vrhačský pětiboj'!D43="","",'vrhačský pětiboj'!D43)</f>
        <v/>
      </c>
      <c r="E43" s="117" t="str">
        <f>IF('vrhačský pětiboj'!E43="","",'vrhačský pětiboj'!E43)</f>
        <v/>
      </c>
      <c r="F43" s="116" t="str">
        <f>IF('vrhačský pětiboj'!F43="","",'vrhačský pětiboj'!F43)</f>
        <v/>
      </c>
      <c r="G43" s="22" t="str">
        <f>IF('vrhačský pětiboj'!G43="","",'vrhačský pětiboj'!G43)</f>
        <v/>
      </c>
      <c r="H43" s="118" t="str">
        <f t="shared" si="0"/>
        <v/>
      </c>
      <c r="I43" s="69" t="str">
        <f t="shared" si="1"/>
        <v/>
      </c>
      <c r="J43" s="112" t="str">
        <f t="shared" si="2"/>
        <v/>
      </c>
      <c r="K43" s="119" t="str">
        <f t="shared" si="3"/>
        <v/>
      </c>
      <c r="L43" s="128"/>
      <c r="M43" s="128"/>
      <c r="N43" s="128"/>
      <c r="O43" s="40"/>
      <c r="P43" s="40"/>
      <c r="Q43" s="40"/>
      <c r="R43" s="26" t="str">
        <f t="shared" si="4"/>
        <v/>
      </c>
      <c r="S43" s="110">
        <v>76</v>
      </c>
      <c r="T43" s="103">
        <v>1.3543000000000001</v>
      </c>
      <c r="U43" s="110">
        <v>76</v>
      </c>
      <c r="V43" s="103">
        <v>2.0270000000000001</v>
      </c>
    </row>
    <row r="44" spans="1:22" x14ac:dyDescent="0.2">
      <c r="A44" s="22" t="str">
        <f>IF('vrhačský pětiboj'!A44="","",'vrhačský pětiboj'!A44)</f>
        <v/>
      </c>
      <c r="B44" s="115" t="str">
        <f>IF('vrhačský pětiboj'!B44="","",'vrhačský pětiboj'!B44)</f>
        <v/>
      </c>
      <c r="C44" s="22" t="str">
        <f>IF('vrhačský pětiboj'!C44="","",'vrhačský pětiboj'!C44)</f>
        <v/>
      </c>
      <c r="D44" s="116" t="str">
        <f>IF('vrhačský pětiboj'!D44="","",'vrhačský pětiboj'!D44)</f>
        <v/>
      </c>
      <c r="E44" s="117" t="str">
        <f>IF('vrhačský pětiboj'!E44="","",'vrhačský pětiboj'!E44)</f>
        <v/>
      </c>
      <c r="F44" s="116" t="str">
        <f>IF('vrhačský pětiboj'!F44="","",'vrhačský pětiboj'!F44)</f>
        <v/>
      </c>
      <c r="G44" s="22" t="str">
        <f>IF('vrhačský pětiboj'!G44="","",'vrhačský pětiboj'!G44)</f>
        <v/>
      </c>
      <c r="H44" s="118" t="str">
        <f t="shared" si="0"/>
        <v/>
      </c>
      <c r="I44" s="69" t="str">
        <f t="shared" si="1"/>
        <v/>
      </c>
      <c r="J44" s="112" t="str">
        <f t="shared" si="2"/>
        <v/>
      </c>
      <c r="K44" s="119" t="str">
        <f t="shared" si="3"/>
        <v/>
      </c>
      <c r="L44" s="128"/>
      <c r="M44" s="128"/>
      <c r="N44" s="128"/>
      <c r="O44" s="40"/>
      <c r="P44" s="40"/>
      <c r="Q44" s="40"/>
      <c r="R44" s="26" t="str">
        <f t="shared" si="4"/>
        <v/>
      </c>
      <c r="S44" s="110">
        <v>77</v>
      </c>
      <c r="T44" s="103">
        <v>1.3900999999999999</v>
      </c>
      <c r="U44" s="110">
        <v>77</v>
      </c>
      <c r="V44" s="103">
        <v>2.0851000000000002</v>
      </c>
    </row>
    <row r="45" spans="1:22" x14ac:dyDescent="0.2">
      <c r="A45" s="22" t="str">
        <f>IF('vrhačský pětiboj'!A45="","",'vrhačský pětiboj'!A45)</f>
        <v/>
      </c>
      <c r="B45" s="115" t="str">
        <f>IF('vrhačský pětiboj'!B45="","",'vrhačský pětiboj'!B45)</f>
        <v/>
      </c>
      <c r="C45" s="22" t="str">
        <f>IF('vrhačský pětiboj'!C45="","",'vrhačský pětiboj'!C45)</f>
        <v/>
      </c>
      <c r="D45" s="116" t="str">
        <f>IF('vrhačský pětiboj'!D45="","",'vrhačský pětiboj'!D45)</f>
        <v/>
      </c>
      <c r="E45" s="117" t="str">
        <f>IF('vrhačský pětiboj'!E45="","",'vrhačský pětiboj'!E45)</f>
        <v/>
      </c>
      <c r="F45" s="116" t="str">
        <f>IF('vrhačský pětiboj'!F45="","",'vrhačský pětiboj'!F45)</f>
        <v/>
      </c>
      <c r="G45" s="22" t="str">
        <f>IF('vrhačský pětiboj'!G45="","",'vrhačský pětiboj'!G45)</f>
        <v/>
      </c>
      <c r="H45" s="118" t="str">
        <f t="shared" si="0"/>
        <v/>
      </c>
      <c r="I45" s="69" t="str">
        <f t="shared" si="1"/>
        <v/>
      </c>
      <c r="J45" s="112" t="str">
        <f t="shared" si="2"/>
        <v/>
      </c>
      <c r="K45" s="119" t="str">
        <f t="shared" si="3"/>
        <v/>
      </c>
      <c r="L45" s="128"/>
      <c r="M45" s="128"/>
      <c r="N45" s="128"/>
      <c r="O45" s="40"/>
      <c r="P45" s="40"/>
      <c r="Q45" s="40"/>
      <c r="R45" s="26" t="str">
        <f t="shared" si="4"/>
        <v/>
      </c>
      <c r="S45" s="110">
        <v>78</v>
      </c>
      <c r="T45" s="103">
        <v>1.4278999999999999</v>
      </c>
      <c r="U45" s="110">
        <v>78</v>
      </c>
      <c r="V45" s="103">
        <v>2.1461999999999999</v>
      </c>
    </row>
    <row r="46" spans="1:22" x14ac:dyDescent="0.2">
      <c r="A46" s="22" t="str">
        <f>IF('vrhačský pětiboj'!A46="","",'vrhačský pětiboj'!A46)</f>
        <v/>
      </c>
      <c r="B46" s="115" t="str">
        <f>IF('vrhačský pětiboj'!B46="","",'vrhačský pětiboj'!B46)</f>
        <v/>
      </c>
      <c r="C46" s="22" t="str">
        <f>IF('vrhačský pětiboj'!C46="","",'vrhačský pětiboj'!C46)</f>
        <v/>
      </c>
      <c r="D46" s="116" t="str">
        <f>IF('vrhačský pětiboj'!D46="","",'vrhačský pětiboj'!D46)</f>
        <v/>
      </c>
      <c r="E46" s="117" t="str">
        <f>IF('vrhačský pětiboj'!E46="","",'vrhačský pětiboj'!E46)</f>
        <v/>
      </c>
      <c r="F46" s="116" t="str">
        <f>IF('vrhačský pětiboj'!F46="","",'vrhačský pětiboj'!F46)</f>
        <v/>
      </c>
      <c r="G46" s="22" t="str">
        <f>IF('vrhačský pětiboj'!G46="","",'vrhačský pětiboj'!G46)</f>
        <v/>
      </c>
      <c r="H46" s="118" t="str">
        <f t="shared" si="0"/>
        <v/>
      </c>
      <c r="I46" s="69" t="str">
        <f t="shared" si="1"/>
        <v/>
      </c>
      <c r="J46" s="112" t="str">
        <f t="shared" si="2"/>
        <v/>
      </c>
      <c r="K46" s="119" t="str">
        <f t="shared" si="3"/>
        <v/>
      </c>
      <c r="L46" s="128"/>
      <c r="M46" s="128"/>
      <c r="N46" s="128"/>
      <c r="O46" s="40"/>
      <c r="P46" s="40"/>
      <c r="Q46" s="40"/>
      <c r="R46" s="26" t="str">
        <f t="shared" si="4"/>
        <v/>
      </c>
      <c r="S46" s="110">
        <v>79</v>
      </c>
      <c r="T46" s="103">
        <v>1.4679</v>
      </c>
      <c r="U46" s="110">
        <v>79</v>
      </c>
      <c r="V46" s="103">
        <v>2.2105999999999999</v>
      </c>
    </row>
    <row r="47" spans="1:22" x14ac:dyDescent="0.2">
      <c r="A47" s="22" t="str">
        <f>IF('vrhačský pětiboj'!A47="","",'vrhačský pětiboj'!A47)</f>
        <v/>
      </c>
      <c r="B47" s="115" t="str">
        <f>IF('vrhačský pětiboj'!B47="","",'vrhačský pětiboj'!B47)</f>
        <v/>
      </c>
      <c r="C47" s="22" t="str">
        <f>IF('vrhačský pětiboj'!C47="","",'vrhačský pětiboj'!C47)</f>
        <v/>
      </c>
      <c r="D47" s="116" t="str">
        <f>IF('vrhačský pětiboj'!D47="","",'vrhačský pětiboj'!D47)</f>
        <v/>
      </c>
      <c r="E47" s="117" t="str">
        <f>IF('vrhačský pětiboj'!E47="","",'vrhačský pětiboj'!E47)</f>
        <v/>
      </c>
      <c r="F47" s="116" t="str">
        <f>IF('vrhačský pětiboj'!F47="","",'vrhačský pětiboj'!F47)</f>
        <v/>
      </c>
      <c r="G47" s="22" t="str">
        <f>IF('vrhačský pětiboj'!G47="","",'vrhačský pětiboj'!G47)</f>
        <v/>
      </c>
      <c r="H47" s="118" t="str">
        <f t="shared" si="0"/>
        <v/>
      </c>
      <c r="I47" s="69" t="str">
        <f t="shared" si="1"/>
        <v/>
      </c>
      <c r="J47" s="112" t="str">
        <f t="shared" si="2"/>
        <v/>
      </c>
      <c r="K47" s="119" t="str">
        <f t="shared" si="3"/>
        <v/>
      </c>
      <c r="L47" s="128"/>
      <c r="M47" s="128"/>
      <c r="N47" s="128"/>
      <c r="O47" s="40"/>
      <c r="P47" s="40"/>
      <c r="Q47" s="40"/>
      <c r="R47" s="26" t="str">
        <f t="shared" si="4"/>
        <v/>
      </c>
      <c r="S47" s="108">
        <v>80</v>
      </c>
      <c r="T47" s="101">
        <v>1.5103</v>
      </c>
      <c r="U47" s="108">
        <v>80</v>
      </c>
      <c r="V47" s="101">
        <v>2.2786</v>
      </c>
    </row>
    <row r="48" spans="1:22" x14ac:dyDescent="0.2">
      <c r="A48" s="22" t="str">
        <f>IF('vrhačský pětiboj'!A48="","",'vrhačský pětiboj'!A48)</f>
        <v/>
      </c>
      <c r="B48" s="115" t="str">
        <f>IF('vrhačský pětiboj'!B48="","",'vrhačský pětiboj'!B48)</f>
        <v/>
      </c>
      <c r="C48" s="22" t="str">
        <f>IF('vrhačský pětiboj'!C48="","",'vrhačský pětiboj'!C48)</f>
        <v/>
      </c>
      <c r="D48" s="116" t="str">
        <f>IF('vrhačský pětiboj'!D48="","",'vrhačský pětiboj'!D48)</f>
        <v/>
      </c>
      <c r="E48" s="117" t="str">
        <f>IF('vrhačský pětiboj'!E48="","",'vrhačský pětiboj'!E48)</f>
        <v/>
      </c>
      <c r="F48" s="116" t="str">
        <f>IF('vrhačský pětiboj'!F48="","",'vrhačský pětiboj'!F48)</f>
        <v/>
      </c>
      <c r="G48" s="22" t="str">
        <f>IF('vrhačský pětiboj'!G48="","",'vrhačský pětiboj'!G48)</f>
        <v/>
      </c>
      <c r="H48" s="118" t="str">
        <f t="shared" si="0"/>
        <v/>
      </c>
      <c r="I48" s="69" t="str">
        <f t="shared" si="1"/>
        <v/>
      </c>
      <c r="J48" s="112" t="str">
        <f t="shared" si="2"/>
        <v/>
      </c>
      <c r="K48" s="119" t="str">
        <f t="shared" si="3"/>
        <v/>
      </c>
      <c r="L48" s="128"/>
      <c r="M48" s="128"/>
      <c r="N48" s="128"/>
      <c r="O48" s="40"/>
      <c r="P48" s="40"/>
      <c r="Q48" s="40"/>
      <c r="R48" s="26" t="str">
        <f t="shared" si="4"/>
        <v/>
      </c>
      <c r="S48" s="110">
        <v>81</v>
      </c>
      <c r="T48" s="103">
        <v>1.5552999999999999</v>
      </c>
      <c r="U48" s="110">
        <v>81</v>
      </c>
      <c r="V48" s="103">
        <v>2.3504</v>
      </c>
    </row>
    <row r="49" spans="1:22" x14ac:dyDescent="0.2">
      <c r="A49" s="22" t="str">
        <f>IF('vrhačský pětiboj'!A49="","",'vrhačský pětiboj'!A49)</f>
        <v/>
      </c>
      <c r="B49" s="115" t="str">
        <f>IF('vrhačský pětiboj'!B49="","",'vrhačský pětiboj'!B49)</f>
        <v/>
      </c>
      <c r="C49" s="22" t="str">
        <f>IF('vrhačský pětiboj'!C49="","",'vrhačský pětiboj'!C49)</f>
        <v/>
      </c>
      <c r="D49" s="116" t="str">
        <f>IF('vrhačský pětiboj'!D49="","",'vrhačský pětiboj'!D49)</f>
        <v/>
      </c>
      <c r="E49" s="117" t="str">
        <f>IF('vrhačský pětiboj'!E49="","",'vrhačský pětiboj'!E49)</f>
        <v/>
      </c>
      <c r="F49" s="116" t="str">
        <f>IF('vrhačský pětiboj'!F49="","",'vrhačský pětiboj'!F49)</f>
        <v/>
      </c>
      <c r="G49" s="22" t="str">
        <f>IF('vrhačský pětiboj'!G49="","",'vrhačský pětiboj'!G49)</f>
        <v/>
      </c>
      <c r="H49" s="118" t="str">
        <f t="shared" si="0"/>
        <v/>
      </c>
      <c r="I49" s="69" t="str">
        <f t="shared" si="1"/>
        <v/>
      </c>
      <c r="J49" s="112" t="str">
        <f t="shared" si="2"/>
        <v/>
      </c>
      <c r="K49" s="119" t="str">
        <f t="shared" si="3"/>
        <v/>
      </c>
      <c r="L49" s="128"/>
      <c r="M49" s="128"/>
      <c r="N49" s="128"/>
      <c r="O49" s="40"/>
      <c r="P49" s="40"/>
      <c r="Q49" s="40"/>
      <c r="R49" s="26" t="str">
        <f t="shared" si="4"/>
        <v/>
      </c>
      <c r="S49" s="110">
        <v>82</v>
      </c>
      <c r="T49" s="103">
        <v>1.6032</v>
      </c>
      <c r="U49" s="110">
        <v>82</v>
      </c>
      <c r="V49" s="103">
        <v>2.4264999999999999</v>
      </c>
    </row>
    <row r="50" spans="1:22" x14ac:dyDescent="0.2">
      <c r="A50" s="22" t="str">
        <f>IF('vrhačský pětiboj'!A50="","",'vrhačský pětiboj'!A50)</f>
        <v/>
      </c>
      <c r="B50" s="115" t="str">
        <f>IF('vrhačský pětiboj'!B50="","",'vrhačský pětiboj'!B50)</f>
        <v/>
      </c>
      <c r="C50" s="22" t="str">
        <f>IF('vrhačský pětiboj'!C50="","",'vrhačský pětiboj'!C50)</f>
        <v/>
      </c>
      <c r="D50" s="116" t="str">
        <f>IF('vrhačský pětiboj'!D50="","",'vrhačský pětiboj'!D50)</f>
        <v/>
      </c>
      <c r="E50" s="117" t="str">
        <f>IF('vrhačský pětiboj'!E50="","",'vrhačský pětiboj'!E50)</f>
        <v/>
      </c>
      <c r="F50" s="116" t="str">
        <f>IF('vrhačský pětiboj'!F50="","",'vrhačský pětiboj'!F50)</f>
        <v/>
      </c>
      <c r="G50" s="22" t="str">
        <f>IF('vrhačský pětiboj'!G50="","",'vrhačský pětiboj'!G50)</f>
        <v/>
      </c>
      <c r="H50" s="118" t="str">
        <f t="shared" si="0"/>
        <v/>
      </c>
      <c r="I50" s="69" t="str">
        <f t="shared" si="1"/>
        <v/>
      </c>
      <c r="J50" s="112" t="str">
        <f t="shared" si="2"/>
        <v/>
      </c>
      <c r="K50" s="119" t="str">
        <f t="shared" si="3"/>
        <v/>
      </c>
      <c r="L50" s="128"/>
      <c r="M50" s="128"/>
      <c r="N50" s="128"/>
      <c r="O50" s="40"/>
      <c r="P50" s="40"/>
      <c r="Q50" s="40"/>
      <c r="R50" s="26" t="str">
        <f t="shared" si="4"/>
        <v/>
      </c>
      <c r="S50" s="110">
        <v>83</v>
      </c>
      <c r="T50" s="103">
        <v>1.6543000000000001</v>
      </c>
      <c r="U50" s="110">
        <v>83</v>
      </c>
      <c r="V50" s="103">
        <v>2.5072000000000001</v>
      </c>
    </row>
    <row r="51" spans="1:22" x14ac:dyDescent="0.2">
      <c r="A51" s="22" t="str">
        <f>IF('vrhačský pětiboj'!A51="","",'vrhačský pětiboj'!A51)</f>
        <v/>
      </c>
      <c r="B51" s="115" t="str">
        <f>IF('vrhačský pětiboj'!B51="","",'vrhačský pětiboj'!B51)</f>
        <v/>
      </c>
      <c r="C51" s="22" t="str">
        <f>IF('vrhačský pětiboj'!C51="","",'vrhačský pětiboj'!C51)</f>
        <v/>
      </c>
      <c r="D51" s="116" t="str">
        <f>IF('vrhačský pětiboj'!D51="","",'vrhačský pětiboj'!D51)</f>
        <v/>
      </c>
      <c r="E51" s="117" t="str">
        <f>IF('vrhačský pětiboj'!E51="","",'vrhačský pětiboj'!E51)</f>
        <v/>
      </c>
      <c r="F51" s="116" t="str">
        <f>IF('vrhačský pětiboj'!F51="","",'vrhačský pětiboj'!F51)</f>
        <v/>
      </c>
      <c r="G51" s="22" t="str">
        <f>IF('vrhačský pětiboj'!G51="","",'vrhačský pětiboj'!G51)</f>
        <v/>
      </c>
      <c r="H51" s="118" t="str">
        <f t="shared" si="0"/>
        <v/>
      </c>
      <c r="I51" s="69" t="str">
        <f t="shared" si="1"/>
        <v/>
      </c>
      <c r="J51" s="112" t="str">
        <f t="shared" si="2"/>
        <v/>
      </c>
      <c r="K51" s="119" t="str">
        <f t="shared" si="3"/>
        <v/>
      </c>
      <c r="L51" s="128"/>
      <c r="M51" s="128"/>
      <c r="N51" s="128"/>
      <c r="O51" s="40"/>
      <c r="P51" s="40"/>
      <c r="Q51" s="40"/>
      <c r="R51" s="26" t="str">
        <f t="shared" si="4"/>
        <v/>
      </c>
      <c r="S51" s="110">
        <v>84</v>
      </c>
      <c r="T51" s="103">
        <v>1.7088000000000001</v>
      </c>
      <c r="U51" s="110">
        <v>84</v>
      </c>
      <c r="V51" s="103">
        <v>2.5929000000000002</v>
      </c>
    </row>
    <row r="52" spans="1:22" x14ac:dyDescent="0.2">
      <c r="A52" s="22" t="str">
        <f>IF('vrhačský pětiboj'!A52="","",'vrhačský pětiboj'!A52)</f>
        <v/>
      </c>
      <c r="B52" s="115" t="str">
        <f>IF('vrhačský pětiboj'!B52="","",'vrhačský pětiboj'!B52)</f>
        <v/>
      </c>
      <c r="C52" s="22" t="str">
        <f>IF('vrhačský pětiboj'!C52="","",'vrhačský pětiboj'!C52)</f>
        <v/>
      </c>
      <c r="D52" s="116" t="str">
        <f>IF('vrhačský pětiboj'!D52="","",'vrhačský pětiboj'!D52)</f>
        <v/>
      </c>
      <c r="E52" s="117" t="str">
        <f>IF('vrhačský pětiboj'!E52="","",'vrhačský pětiboj'!E52)</f>
        <v/>
      </c>
      <c r="F52" s="116" t="str">
        <f>IF('vrhačský pětiboj'!F52="","",'vrhačský pětiboj'!F52)</f>
        <v/>
      </c>
      <c r="G52" s="22" t="str">
        <f>IF('vrhačský pětiboj'!G52="","",'vrhačský pětiboj'!G52)</f>
        <v/>
      </c>
      <c r="H52" s="118" t="str">
        <f t="shared" si="0"/>
        <v/>
      </c>
      <c r="I52" s="69" t="str">
        <f t="shared" si="1"/>
        <v/>
      </c>
      <c r="J52" s="112" t="str">
        <f t="shared" si="2"/>
        <v/>
      </c>
      <c r="K52" s="119" t="str">
        <f t="shared" si="3"/>
        <v/>
      </c>
      <c r="L52" s="128"/>
      <c r="M52" s="128"/>
      <c r="N52" s="128"/>
      <c r="O52" s="40"/>
      <c r="P52" s="40"/>
      <c r="Q52" s="40"/>
      <c r="R52" s="26" t="str">
        <f t="shared" si="4"/>
        <v/>
      </c>
      <c r="S52" s="108">
        <v>85</v>
      </c>
      <c r="T52" s="101">
        <v>1.7672000000000001</v>
      </c>
      <c r="U52" s="108">
        <v>85</v>
      </c>
      <c r="V52" s="101">
        <v>2.6842999999999999</v>
      </c>
    </row>
    <row r="53" spans="1:22" x14ac:dyDescent="0.2">
      <c r="A53" s="22" t="str">
        <f>IF('vrhačský pětiboj'!A53="","",'vrhačský pětiboj'!A53)</f>
        <v/>
      </c>
      <c r="B53" s="115" t="str">
        <f>IF('vrhačský pětiboj'!B53="","",'vrhačský pětiboj'!B53)</f>
        <v/>
      </c>
      <c r="C53" s="22" t="str">
        <f>IF('vrhačský pětiboj'!C53="","",'vrhačský pětiboj'!C53)</f>
        <v/>
      </c>
      <c r="D53" s="116" t="str">
        <f>IF('vrhačský pětiboj'!D53="","",'vrhačský pětiboj'!D53)</f>
        <v/>
      </c>
      <c r="E53" s="117" t="str">
        <f>IF('vrhačský pětiboj'!E53="","",'vrhačský pětiboj'!E53)</f>
        <v/>
      </c>
      <c r="F53" s="116" t="str">
        <f>IF('vrhačský pětiboj'!F53="","",'vrhačský pětiboj'!F53)</f>
        <v/>
      </c>
      <c r="G53" s="22" t="str">
        <f>IF('vrhačský pětiboj'!G53="","",'vrhačský pětiboj'!G53)</f>
        <v/>
      </c>
      <c r="H53" s="118" t="str">
        <f t="shared" si="0"/>
        <v/>
      </c>
      <c r="I53" s="69" t="str">
        <f t="shared" si="1"/>
        <v/>
      </c>
      <c r="J53" s="112" t="str">
        <f t="shared" si="2"/>
        <v/>
      </c>
      <c r="K53" s="119" t="str">
        <f t="shared" si="3"/>
        <v/>
      </c>
      <c r="L53" s="128"/>
      <c r="M53" s="128"/>
      <c r="N53" s="128"/>
      <c r="O53" s="40"/>
      <c r="P53" s="40"/>
      <c r="Q53" s="40"/>
      <c r="R53" s="26" t="str">
        <f t="shared" si="4"/>
        <v/>
      </c>
      <c r="S53" s="110">
        <v>86</v>
      </c>
      <c r="T53" s="103">
        <v>1.8299000000000001</v>
      </c>
      <c r="U53" s="110">
        <v>86</v>
      </c>
      <c r="V53" s="103">
        <v>2.7816999999999998</v>
      </c>
    </row>
    <row r="54" spans="1:22" x14ac:dyDescent="0.2">
      <c r="A54" s="22" t="str">
        <f>IF('vrhačský pětiboj'!A54="","",'vrhačský pětiboj'!A54)</f>
        <v/>
      </c>
      <c r="B54" s="115" t="str">
        <f>IF('vrhačský pětiboj'!B54="","",'vrhačský pětiboj'!B54)</f>
        <v/>
      </c>
      <c r="C54" s="22" t="str">
        <f>IF('vrhačský pětiboj'!C54="","",'vrhačský pětiboj'!C54)</f>
        <v/>
      </c>
      <c r="D54" s="116" t="str">
        <f>IF('vrhačský pětiboj'!D54="","",'vrhačský pětiboj'!D54)</f>
        <v/>
      </c>
      <c r="E54" s="117" t="str">
        <f>IF('vrhačský pětiboj'!E54="","",'vrhačský pětiboj'!E54)</f>
        <v/>
      </c>
      <c r="F54" s="116" t="str">
        <f>IF('vrhačský pětiboj'!F54="","",'vrhačský pětiboj'!F54)</f>
        <v/>
      </c>
      <c r="G54" s="22" t="str">
        <f>IF('vrhačský pětiboj'!G54="","",'vrhačský pětiboj'!G54)</f>
        <v/>
      </c>
      <c r="H54" s="118" t="str">
        <f t="shared" si="0"/>
        <v/>
      </c>
      <c r="I54" s="69" t="str">
        <f t="shared" si="1"/>
        <v/>
      </c>
      <c r="J54" s="112" t="str">
        <f t="shared" si="2"/>
        <v/>
      </c>
      <c r="K54" s="119" t="str">
        <f t="shared" si="3"/>
        <v/>
      </c>
      <c r="L54" s="128"/>
      <c r="M54" s="128"/>
      <c r="N54" s="128"/>
      <c r="O54" s="40"/>
      <c r="P54" s="40"/>
      <c r="Q54" s="40"/>
      <c r="R54" s="26" t="str">
        <f t="shared" si="4"/>
        <v/>
      </c>
      <c r="S54" s="110">
        <v>87</v>
      </c>
      <c r="T54" s="103">
        <v>1.8973</v>
      </c>
      <c r="U54" s="110">
        <v>87</v>
      </c>
      <c r="V54" s="103">
        <v>2.8860000000000001</v>
      </c>
    </row>
    <row r="55" spans="1:22" x14ac:dyDescent="0.2">
      <c r="A55" s="22" t="str">
        <f>IF('vrhačský pětiboj'!A55="","",'vrhačský pětiboj'!A55)</f>
        <v/>
      </c>
      <c r="B55" s="115" t="str">
        <f>IF('vrhačský pětiboj'!B55="","",'vrhačský pětiboj'!B55)</f>
        <v/>
      </c>
      <c r="C55" s="22" t="str">
        <f>IF('vrhačský pětiboj'!C55="","",'vrhačský pětiboj'!C55)</f>
        <v/>
      </c>
      <c r="D55" s="116" t="str">
        <f>IF('vrhačský pětiboj'!D55="","",'vrhačský pětiboj'!D55)</f>
        <v/>
      </c>
      <c r="E55" s="117" t="str">
        <f>IF('vrhačský pětiboj'!E55="","",'vrhačský pětiboj'!E55)</f>
        <v/>
      </c>
      <c r="F55" s="116" t="str">
        <f>IF('vrhačský pětiboj'!F55="","",'vrhačský pětiboj'!F55)</f>
        <v/>
      </c>
      <c r="G55" s="22" t="str">
        <f>IF('vrhačský pětiboj'!G55="","",'vrhačský pětiboj'!G55)</f>
        <v/>
      </c>
      <c r="H55" s="118" t="str">
        <f t="shared" si="0"/>
        <v/>
      </c>
      <c r="I55" s="69" t="str">
        <f t="shared" si="1"/>
        <v/>
      </c>
      <c r="J55" s="112" t="str">
        <f t="shared" si="2"/>
        <v/>
      </c>
      <c r="K55" s="119" t="str">
        <f t="shared" si="3"/>
        <v/>
      </c>
      <c r="L55" s="128"/>
      <c r="M55" s="128"/>
      <c r="N55" s="128"/>
      <c r="O55" s="40"/>
      <c r="P55" s="40"/>
      <c r="Q55" s="40"/>
      <c r="R55" s="26" t="str">
        <f t="shared" si="4"/>
        <v/>
      </c>
      <c r="S55" s="110">
        <v>88</v>
      </c>
      <c r="T55" s="103">
        <v>1.97</v>
      </c>
      <c r="U55" s="110">
        <v>88</v>
      </c>
      <c r="V55" s="103">
        <v>2.9977999999999998</v>
      </c>
    </row>
    <row r="56" spans="1:22" x14ac:dyDescent="0.2">
      <c r="A56" s="22" t="str">
        <f>IF('vrhačský pětiboj'!A56="","",'vrhačský pětiboj'!A56)</f>
        <v/>
      </c>
      <c r="B56" s="115" t="str">
        <f>IF('vrhačský pětiboj'!B56="","",'vrhačský pětiboj'!B56)</f>
        <v/>
      </c>
      <c r="C56" s="22" t="str">
        <f>IF('vrhačský pětiboj'!C56="","",'vrhačský pětiboj'!C56)</f>
        <v/>
      </c>
      <c r="D56" s="116" t="str">
        <f>IF('vrhačský pětiboj'!D56="","",'vrhačský pětiboj'!D56)</f>
        <v/>
      </c>
      <c r="E56" s="117" t="str">
        <f>IF('vrhačský pětiboj'!E56="","",'vrhačský pětiboj'!E56)</f>
        <v/>
      </c>
      <c r="F56" s="116" t="str">
        <f>IF('vrhačský pětiboj'!F56="","",'vrhačský pětiboj'!F56)</f>
        <v/>
      </c>
      <c r="G56" s="22" t="str">
        <f>IF('vrhačský pětiboj'!G56="","",'vrhačský pětiboj'!G56)</f>
        <v/>
      </c>
      <c r="H56" s="118" t="str">
        <f t="shared" si="0"/>
        <v/>
      </c>
      <c r="I56" s="69" t="str">
        <f t="shared" si="1"/>
        <v/>
      </c>
      <c r="J56" s="112" t="str">
        <f t="shared" si="2"/>
        <v/>
      </c>
      <c r="K56" s="119" t="str">
        <f t="shared" si="3"/>
        <v/>
      </c>
      <c r="L56" s="128"/>
      <c r="M56" s="128"/>
      <c r="N56" s="128"/>
      <c r="O56" s="40"/>
      <c r="P56" s="40"/>
      <c r="Q56" s="40"/>
      <c r="R56" s="26" t="str">
        <f t="shared" si="4"/>
        <v/>
      </c>
      <c r="S56" s="110">
        <v>89</v>
      </c>
      <c r="T56" s="103">
        <v>2.0487000000000002</v>
      </c>
      <c r="U56" s="110">
        <v>89</v>
      </c>
      <c r="V56" s="103">
        <v>3.1181000000000001</v>
      </c>
    </row>
    <row r="57" spans="1:22" x14ac:dyDescent="0.2">
      <c r="A57" s="22" t="str">
        <f>IF('vrhačský pětiboj'!A57="","",'vrhačský pětiboj'!A57)</f>
        <v/>
      </c>
      <c r="B57" s="115" t="str">
        <f>IF('vrhačský pětiboj'!B57="","",'vrhačský pětiboj'!B57)</f>
        <v/>
      </c>
      <c r="C57" s="22" t="str">
        <f>IF('vrhačský pětiboj'!C57="","",'vrhačský pětiboj'!C57)</f>
        <v/>
      </c>
      <c r="D57" s="116" t="str">
        <f>IF('vrhačský pětiboj'!D57="","",'vrhačský pětiboj'!D57)</f>
        <v/>
      </c>
      <c r="E57" s="117" t="str">
        <f>IF('vrhačský pětiboj'!E57="","",'vrhačský pětiboj'!E57)</f>
        <v/>
      </c>
      <c r="F57" s="116" t="str">
        <f>IF('vrhačský pětiboj'!F57="","",'vrhačský pětiboj'!F57)</f>
        <v/>
      </c>
      <c r="G57" s="22" t="str">
        <f>IF('vrhačský pětiboj'!G57="","",'vrhačský pětiboj'!G57)</f>
        <v/>
      </c>
      <c r="H57" s="118" t="str">
        <f t="shared" si="0"/>
        <v/>
      </c>
      <c r="I57" s="69" t="str">
        <f t="shared" si="1"/>
        <v/>
      </c>
      <c r="J57" s="112" t="str">
        <f t="shared" si="2"/>
        <v/>
      </c>
      <c r="K57" s="119" t="str">
        <f t="shared" si="3"/>
        <v/>
      </c>
      <c r="L57" s="128"/>
      <c r="M57" s="128"/>
      <c r="N57" s="128"/>
      <c r="O57" s="40"/>
      <c r="P57" s="40"/>
      <c r="Q57" s="40"/>
      <c r="R57" s="26" t="str">
        <f t="shared" si="4"/>
        <v/>
      </c>
      <c r="S57" s="108">
        <v>90</v>
      </c>
      <c r="T57" s="101">
        <v>2.1341000000000001</v>
      </c>
      <c r="U57" s="108">
        <v>90</v>
      </c>
      <c r="V57" s="101">
        <v>3.2477</v>
      </c>
    </row>
    <row r="58" spans="1:22" x14ac:dyDescent="0.2">
      <c r="A58" s="22" t="str">
        <f>IF('vrhačský pětiboj'!A58="","",'vrhačský pětiboj'!A58)</f>
        <v/>
      </c>
      <c r="B58" s="115" t="str">
        <f>IF('vrhačský pětiboj'!B58="","",'vrhačský pětiboj'!B58)</f>
        <v/>
      </c>
      <c r="C58" s="22" t="str">
        <f>IF('vrhačský pětiboj'!C58="","",'vrhačský pětiboj'!C58)</f>
        <v/>
      </c>
      <c r="D58" s="116" t="str">
        <f>IF('vrhačský pětiboj'!D58="","",'vrhačský pětiboj'!D58)</f>
        <v/>
      </c>
      <c r="E58" s="117" t="str">
        <f>IF('vrhačský pětiboj'!E58="","",'vrhačský pětiboj'!E58)</f>
        <v/>
      </c>
      <c r="F58" s="116" t="str">
        <f>IF('vrhačský pětiboj'!F58="","",'vrhačský pětiboj'!F58)</f>
        <v/>
      </c>
      <c r="G58" s="22" t="str">
        <f>IF('vrhačský pětiboj'!G58="","",'vrhačský pětiboj'!G58)</f>
        <v/>
      </c>
      <c r="H58" s="118" t="str">
        <f t="shared" si="0"/>
        <v/>
      </c>
      <c r="I58" s="69" t="str">
        <f t="shared" si="1"/>
        <v/>
      </c>
      <c r="J58" s="112" t="str">
        <f t="shared" si="2"/>
        <v/>
      </c>
      <c r="K58" s="119" t="str">
        <f t="shared" si="3"/>
        <v/>
      </c>
      <c r="L58" s="128"/>
      <c r="M58" s="128"/>
      <c r="N58" s="128"/>
      <c r="O58" s="40"/>
      <c r="P58" s="40"/>
      <c r="Q58" s="40"/>
      <c r="R58" s="26" t="str">
        <f t="shared" si="4"/>
        <v/>
      </c>
      <c r="S58" s="110">
        <v>91</v>
      </c>
      <c r="T58" s="103">
        <v>2.2271000000000001</v>
      </c>
      <c r="U58" s="110">
        <v>91</v>
      </c>
      <c r="V58" s="103">
        <v>3.3879000000000001</v>
      </c>
    </row>
    <row r="59" spans="1:22" x14ac:dyDescent="0.2">
      <c r="A59" s="22" t="str">
        <f>IF('vrhačský pětiboj'!A59="","",'vrhačský pětiboj'!A59)</f>
        <v/>
      </c>
      <c r="B59" s="115" t="str">
        <f>IF('vrhačský pětiboj'!B59="","",'vrhačský pětiboj'!B59)</f>
        <v/>
      </c>
      <c r="C59" s="22" t="str">
        <f>IF('vrhačský pětiboj'!C59="","",'vrhačský pětiboj'!C59)</f>
        <v/>
      </c>
      <c r="D59" s="116" t="str">
        <f>IF('vrhačský pětiboj'!D59="","",'vrhačský pětiboj'!D59)</f>
        <v/>
      </c>
      <c r="E59" s="117" t="str">
        <f>IF('vrhačský pětiboj'!E59="","",'vrhačský pětiboj'!E59)</f>
        <v/>
      </c>
      <c r="F59" s="116" t="str">
        <f>IF('vrhačský pětiboj'!F59="","",'vrhačský pětiboj'!F59)</f>
        <v/>
      </c>
      <c r="G59" s="22" t="str">
        <f>IF('vrhačský pětiboj'!G59="","",'vrhačský pětiboj'!G59)</f>
        <v/>
      </c>
      <c r="H59" s="118" t="str">
        <f t="shared" si="0"/>
        <v/>
      </c>
      <c r="I59" s="69" t="str">
        <f t="shared" si="1"/>
        <v/>
      </c>
      <c r="J59" s="112" t="str">
        <f t="shared" si="2"/>
        <v/>
      </c>
      <c r="K59" s="119" t="str">
        <f t="shared" si="3"/>
        <v/>
      </c>
      <c r="L59" s="128"/>
      <c r="M59" s="128"/>
      <c r="N59" s="128"/>
      <c r="O59" s="40"/>
      <c r="P59" s="40"/>
      <c r="Q59" s="40"/>
      <c r="R59" s="26" t="str">
        <f t="shared" si="4"/>
        <v/>
      </c>
      <c r="S59" s="110">
        <v>92</v>
      </c>
      <c r="T59" s="103">
        <v>2.3288000000000002</v>
      </c>
      <c r="U59" s="110">
        <v>92</v>
      </c>
      <c r="V59" s="103">
        <v>3.5400999999999998</v>
      </c>
    </row>
    <row r="60" spans="1:22" x14ac:dyDescent="0.2">
      <c r="A60" s="22" t="str">
        <f>IF('vrhačský pětiboj'!A60="","",'vrhačský pětiboj'!A60)</f>
        <v/>
      </c>
      <c r="B60" s="115" t="str">
        <f>IF('vrhačský pětiboj'!B60="","",'vrhačský pětiboj'!B60)</f>
        <v/>
      </c>
      <c r="C60" s="22" t="str">
        <f>IF('vrhačský pětiboj'!C60="","",'vrhačský pětiboj'!C60)</f>
        <v/>
      </c>
      <c r="D60" s="116" t="str">
        <f>IF('vrhačský pětiboj'!D60="","",'vrhačský pětiboj'!D60)</f>
        <v/>
      </c>
      <c r="E60" s="117" t="str">
        <f>IF('vrhačský pětiboj'!E60="","",'vrhačský pětiboj'!E60)</f>
        <v/>
      </c>
      <c r="F60" s="116" t="str">
        <f>IF('vrhačský pětiboj'!F60="","",'vrhačský pětiboj'!F60)</f>
        <v/>
      </c>
      <c r="G60" s="22" t="str">
        <f>IF('vrhačský pětiboj'!G60="","",'vrhačský pětiboj'!G60)</f>
        <v/>
      </c>
      <c r="H60" s="118" t="str">
        <f t="shared" si="0"/>
        <v/>
      </c>
      <c r="I60" s="69" t="str">
        <f t="shared" si="1"/>
        <v/>
      </c>
      <c r="J60" s="112" t="str">
        <f t="shared" si="2"/>
        <v/>
      </c>
      <c r="K60" s="119" t="str">
        <f t="shared" si="3"/>
        <v/>
      </c>
      <c r="L60" s="128"/>
      <c r="M60" s="128"/>
      <c r="N60" s="128"/>
      <c r="O60" s="40"/>
      <c r="P60" s="40"/>
      <c r="Q60" s="40"/>
      <c r="R60" s="26" t="str">
        <f t="shared" si="4"/>
        <v/>
      </c>
      <c r="S60" s="110">
        <v>93</v>
      </c>
      <c r="T60" s="103">
        <v>2.4403999999999999</v>
      </c>
      <c r="U60" s="110">
        <v>93</v>
      </c>
      <c r="V60" s="103">
        <v>3.7059000000000002</v>
      </c>
    </row>
    <row r="61" spans="1:22" x14ac:dyDescent="0.2">
      <c r="S61" s="110">
        <v>94</v>
      </c>
      <c r="T61" s="103">
        <v>2.5636000000000001</v>
      </c>
      <c r="U61" s="110">
        <v>94</v>
      </c>
      <c r="V61" s="103">
        <v>3.8871000000000002</v>
      </c>
    </row>
    <row r="62" spans="1:22" x14ac:dyDescent="0.2">
      <c r="S62" s="108">
        <v>95</v>
      </c>
      <c r="T62" s="101">
        <v>2.7</v>
      </c>
      <c r="U62" s="108">
        <v>95</v>
      </c>
      <c r="V62" s="101">
        <v>4.0861000000000001</v>
      </c>
    </row>
    <row r="63" spans="1:22" x14ac:dyDescent="0.2">
      <c r="S63" s="110">
        <v>96</v>
      </c>
      <c r="T63" s="103">
        <v>2.8521000000000001</v>
      </c>
      <c r="U63" s="110">
        <v>96</v>
      </c>
      <c r="V63" s="103">
        <v>4.3056000000000001</v>
      </c>
    </row>
    <row r="64" spans="1:22" x14ac:dyDescent="0.2">
      <c r="S64" s="110">
        <v>97</v>
      </c>
      <c r="T64" s="103">
        <v>3.0226999999999999</v>
      </c>
      <c r="U64" s="110">
        <v>97</v>
      </c>
      <c r="V64" s="103">
        <v>4.5491000000000001</v>
      </c>
    </row>
    <row r="65" spans="19:22" x14ac:dyDescent="0.2">
      <c r="S65" s="110">
        <v>98</v>
      </c>
      <c r="T65" s="103">
        <v>3.2153</v>
      </c>
      <c r="U65" s="110">
        <v>98</v>
      </c>
      <c r="V65" s="103">
        <v>4.8207000000000004</v>
      </c>
    </row>
    <row r="66" spans="19:22" x14ac:dyDescent="0.2">
      <c r="S66" s="110">
        <v>99</v>
      </c>
      <c r="T66" s="103">
        <v>3.4344999999999999</v>
      </c>
      <c r="U66" s="110">
        <v>99</v>
      </c>
      <c r="V66" s="103">
        <v>5.1254999999999997</v>
      </c>
    </row>
    <row r="67" spans="19:22" x14ac:dyDescent="0.2">
      <c r="S67" s="108">
        <v>100</v>
      </c>
      <c r="T67" s="101">
        <v>3.6863000000000001</v>
      </c>
      <c r="U67" s="108">
        <v>100</v>
      </c>
      <c r="V67" s="101">
        <v>5.4702000000000002</v>
      </c>
    </row>
  </sheetData>
  <sheetProtection sheet="1" objects="1" scenarios="1"/>
  <mergeCells count="1">
    <mergeCell ref="A4:Q4"/>
  </mergeCells>
  <pageMargins left="0.2" right="0.25" top="0.51" bottom="0.54" header="0.4921259845" footer="0.492125984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19"/>
  <dimension ref="A1:V107"/>
  <sheetViews>
    <sheetView workbookViewId="0">
      <selection activeCell="L18" sqref="L18"/>
    </sheetView>
  </sheetViews>
  <sheetFormatPr defaultRowHeight="12.75" x14ac:dyDescent="0.2"/>
  <cols>
    <col min="1" max="1" width="4.7109375" customWidth="1"/>
    <col min="2" max="2" width="5.85546875" customWidth="1"/>
    <col min="3" max="3" width="5.5703125" style="29" customWidth="1"/>
    <col min="4" max="4" width="19.28515625" style="10" customWidth="1"/>
    <col min="5" max="5" width="11" style="10" customWidth="1"/>
    <col min="6" max="6" width="26" style="10" customWidth="1"/>
    <col min="7" max="7" width="4.7109375" customWidth="1"/>
    <col min="8" max="8" width="5.85546875" customWidth="1"/>
    <col min="9" max="9" width="6.28515625" customWidth="1"/>
    <col min="10" max="10" width="6.5703125" customWidth="1"/>
    <col min="11" max="11" width="6.85546875" bestFit="1" customWidth="1"/>
    <col min="12" max="17" width="6.85546875" customWidth="1"/>
    <col min="18" max="18" width="10.140625" customWidth="1"/>
    <col min="19" max="22" width="0.140625" style="104" hidden="1" customWidth="1"/>
    <col min="257" max="257" width="4.7109375" customWidth="1"/>
    <col min="258" max="258" width="4.28515625" customWidth="1"/>
    <col min="259" max="259" width="5.5703125" customWidth="1"/>
    <col min="260" max="260" width="19.28515625" customWidth="1"/>
    <col min="261" max="261" width="11" customWidth="1"/>
    <col min="262" max="262" width="26" customWidth="1"/>
    <col min="263" max="263" width="4.7109375" customWidth="1"/>
    <col min="264" max="264" width="5.85546875" customWidth="1"/>
    <col min="265" max="265" width="6.28515625" customWidth="1"/>
    <col min="266" max="266" width="6.5703125" customWidth="1"/>
    <col min="267" max="267" width="6.85546875" bestFit="1" customWidth="1"/>
    <col min="268" max="273" width="6.85546875" customWidth="1"/>
    <col min="275" max="275" width="5.85546875" bestFit="1" customWidth="1"/>
    <col min="276" max="276" width="7.5703125" bestFit="1" customWidth="1"/>
    <col min="277" max="277" width="5.85546875" bestFit="1" customWidth="1"/>
    <col min="278" max="278" width="7.5703125" bestFit="1" customWidth="1"/>
    <col min="513" max="513" width="4.7109375" customWidth="1"/>
    <col min="514" max="514" width="4.28515625" customWidth="1"/>
    <col min="515" max="515" width="5.5703125" customWidth="1"/>
    <col min="516" max="516" width="19.28515625" customWidth="1"/>
    <col min="517" max="517" width="11" customWidth="1"/>
    <col min="518" max="518" width="26" customWidth="1"/>
    <col min="519" max="519" width="4.7109375" customWidth="1"/>
    <col min="520" max="520" width="5.85546875" customWidth="1"/>
    <col min="521" max="521" width="6.28515625" customWidth="1"/>
    <col min="522" max="522" width="6.5703125" customWidth="1"/>
    <col min="523" max="523" width="6.85546875" bestFit="1" customWidth="1"/>
    <col min="524" max="529" width="6.85546875" customWidth="1"/>
    <col min="531" max="531" width="5.85546875" bestFit="1" customWidth="1"/>
    <col min="532" max="532" width="7.5703125" bestFit="1" customWidth="1"/>
    <col min="533" max="533" width="5.85546875" bestFit="1" customWidth="1"/>
    <col min="534" max="534" width="7.5703125" bestFit="1" customWidth="1"/>
    <col min="769" max="769" width="4.7109375" customWidth="1"/>
    <col min="770" max="770" width="4.28515625" customWidth="1"/>
    <col min="771" max="771" width="5.5703125" customWidth="1"/>
    <col min="772" max="772" width="19.28515625" customWidth="1"/>
    <col min="773" max="773" width="11" customWidth="1"/>
    <col min="774" max="774" width="26" customWidth="1"/>
    <col min="775" max="775" width="4.7109375" customWidth="1"/>
    <col min="776" max="776" width="5.85546875" customWidth="1"/>
    <col min="777" max="777" width="6.28515625" customWidth="1"/>
    <col min="778" max="778" width="6.5703125" customWidth="1"/>
    <col min="779" max="779" width="6.85546875" bestFit="1" customWidth="1"/>
    <col min="780" max="785" width="6.85546875" customWidth="1"/>
    <col min="787" max="787" width="5.85546875" bestFit="1" customWidth="1"/>
    <col min="788" max="788" width="7.5703125" bestFit="1" customWidth="1"/>
    <col min="789" max="789" width="5.85546875" bestFit="1" customWidth="1"/>
    <col min="790" max="790" width="7.5703125" bestFit="1" customWidth="1"/>
    <col min="1025" max="1025" width="4.7109375" customWidth="1"/>
    <col min="1026" max="1026" width="4.28515625" customWidth="1"/>
    <col min="1027" max="1027" width="5.5703125" customWidth="1"/>
    <col min="1028" max="1028" width="19.28515625" customWidth="1"/>
    <col min="1029" max="1029" width="11" customWidth="1"/>
    <col min="1030" max="1030" width="26" customWidth="1"/>
    <col min="1031" max="1031" width="4.7109375" customWidth="1"/>
    <col min="1032" max="1032" width="5.85546875" customWidth="1"/>
    <col min="1033" max="1033" width="6.28515625" customWidth="1"/>
    <col min="1034" max="1034" width="6.5703125" customWidth="1"/>
    <col min="1035" max="1035" width="6.85546875" bestFit="1" customWidth="1"/>
    <col min="1036" max="1041" width="6.85546875" customWidth="1"/>
    <col min="1043" max="1043" width="5.85546875" bestFit="1" customWidth="1"/>
    <col min="1044" max="1044" width="7.5703125" bestFit="1" customWidth="1"/>
    <col min="1045" max="1045" width="5.85546875" bestFit="1" customWidth="1"/>
    <col min="1046" max="1046" width="7.5703125" bestFit="1" customWidth="1"/>
    <col min="1281" max="1281" width="4.7109375" customWidth="1"/>
    <col min="1282" max="1282" width="4.28515625" customWidth="1"/>
    <col min="1283" max="1283" width="5.5703125" customWidth="1"/>
    <col min="1284" max="1284" width="19.28515625" customWidth="1"/>
    <col min="1285" max="1285" width="11" customWidth="1"/>
    <col min="1286" max="1286" width="26" customWidth="1"/>
    <col min="1287" max="1287" width="4.7109375" customWidth="1"/>
    <col min="1288" max="1288" width="5.85546875" customWidth="1"/>
    <col min="1289" max="1289" width="6.28515625" customWidth="1"/>
    <col min="1290" max="1290" width="6.5703125" customWidth="1"/>
    <col min="1291" max="1291" width="6.85546875" bestFit="1" customWidth="1"/>
    <col min="1292" max="1297" width="6.85546875" customWidth="1"/>
    <col min="1299" max="1299" width="5.85546875" bestFit="1" customWidth="1"/>
    <col min="1300" max="1300" width="7.5703125" bestFit="1" customWidth="1"/>
    <col min="1301" max="1301" width="5.85546875" bestFit="1" customWidth="1"/>
    <col min="1302" max="1302" width="7.5703125" bestFit="1" customWidth="1"/>
    <col min="1537" max="1537" width="4.7109375" customWidth="1"/>
    <col min="1538" max="1538" width="4.28515625" customWidth="1"/>
    <col min="1539" max="1539" width="5.5703125" customWidth="1"/>
    <col min="1540" max="1540" width="19.28515625" customWidth="1"/>
    <col min="1541" max="1541" width="11" customWidth="1"/>
    <col min="1542" max="1542" width="26" customWidth="1"/>
    <col min="1543" max="1543" width="4.7109375" customWidth="1"/>
    <col min="1544" max="1544" width="5.85546875" customWidth="1"/>
    <col min="1545" max="1545" width="6.28515625" customWidth="1"/>
    <col min="1546" max="1546" width="6.5703125" customWidth="1"/>
    <col min="1547" max="1547" width="6.85546875" bestFit="1" customWidth="1"/>
    <col min="1548" max="1553" width="6.85546875" customWidth="1"/>
    <col min="1555" max="1555" width="5.85546875" bestFit="1" customWidth="1"/>
    <col min="1556" max="1556" width="7.5703125" bestFit="1" customWidth="1"/>
    <col min="1557" max="1557" width="5.85546875" bestFit="1" customWidth="1"/>
    <col min="1558" max="1558" width="7.5703125" bestFit="1" customWidth="1"/>
    <col min="1793" max="1793" width="4.7109375" customWidth="1"/>
    <col min="1794" max="1794" width="4.28515625" customWidth="1"/>
    <col min="1795" max="1795" width="5.5703125" customWidth="1"/>
    <col min="1796" max="1796" width="19.28515625" customWidth="1"/>
    <col min="1797" max="1797" width="11" customWidth="1"/>
    <col min="1798" max="1798" width="26" customWidth="1"/>
    <col min="1799" max="1799" width="4.7109375" customWidth="1"/>
    <col min="1800" max="1800" width="5.85546875" customWidth="1"/>
    <col min="1801" max="1801" width="6.28515625" customWidth="1"/>
    <col min="1802" max="1802" width="6.5703125" customWidth="1"/>
    <col min="1803" max="1803" width="6.85546875" bestFit="1" customWidth="1"/>
    <col min="1804" max="1809" width="6.85546875" customWidth="1"/>
    <col min="1811" max="1811" width="5.85546875" bestFit="1" customWidth="1"/>
    <col min="1812" max="1812" width="7.5703125" bestFit="1" customWidth="1"/>
    <col min="1813" max="1813" width="5.85546875" bestFit="1" customWidth="1"/>
    <col min="1814" max="1814" width="7.5703125" bestFit="1" customWidth="1"/>
    <col min="2049" max="2049" width="4.7109375" customWidth="1"/>
    <col min="2050" max="2050" width="4.28515625" customWidth="1"/>
    <col min="2051" max="2051" width="5.5703125" customWidth="1"/>
    <col min="2052" max="2052" width="19.28515625" customWidth="1"/>
    <col min="2053" max="2053" width="11" customWidth="1"/>
    <col min="2054" max="2054" width="26" customWidth="1"/>
    <col min="2055" max="2055" width="4.7109375" customWidth="1"/>
    <col min="2056" max="2056" width="5.85546875" customWidth="1"/>
    <col min="2057" max="2057" width="6.28515625" customWidth="1"/>
    <col min="2058" max="2058" width="6.5703125" customWidth="1"/>
    <col min="2059" max="2059" width="6.85546875" bestFit="1" customWidth="1"/>
    <col min="2060" max="2065" width="6.85546875" customWidth="1"/>
    <col min="2067" max="2067" width="5.85546875" bestFit="1" customWidth="1"/>
    <col min="2068" max="2068" width="7.5703125" bestFit="1" customWidth="1"/>
    <col min="2069" max="2069" width="5.85546875" bestFit="1" customWidth="1"/>
    <col min="2070" max="2070" width="7.5703125" bestFit="1" customWidth="1"/>
    <col min="2305" max="2305" width="4.7109375" customWidth="1"/>
    <col min="2306" max="2306" width="4.28515625" customWidth="1"/>
    <col min="2307" max="2307" width="5.5703125" customWidth="1"/>
    <col min="2308" max="2308" width="19.28515625" customWidth="1"/>
    <col min="2309" max="2309" width="11" customWidth="1"/>
    <col min="2310" max="2310" width="26" customWidth="1"/>
    <col min="2311" max="2311" width="4.7109375" customWidth="1"/>
    <col min="2312" max="2312" width="5.85546875" customWidth="1"/>
    <col min="2313" max="2313" width="6.28515625" customWidth="1"/>
    <col min="2314" max="2314" width="6.5703125" customWidth="1"/>
    <col min="2315" max="2315" width="6.85546875" bestFit="1" customWidth="1"/>
    <col min="2316" max="2321" width="6.85546875" customWidth="1"/>
    <col min="2323" max="2323" width="5.85546875" bestFit="1" customWidth="1"/>
    <col min="2324" max="2324" width="7.5703125" bestFit="1" customWidth="1"/>
    <col min="2325" max="2325" width="5.85546875" bestFit="1" customWidth="1"/>
    <col min="2326" max="2326" width="7.5703125" bestFit="1" customWidth="1"/>
    <col min="2561" max="2561" width="4.7109375" customWidth="1"/>
    <col min="2562" max="2562" width="4.28515625" customWidth="1"/>
    <col min="2563" max="2563" width="5.5703125" customWidth="1"/>
    <col min="2564" max="2564" width="19.28515625" customWidth="1"/>
    <col min="2565" max="2565" width="11" customWidth="1"/>
    <col min="2566" max="2566" width="26" customWidth="1"/>
    <col min="2567" max="2567" width="4.7109375" customWidth="1"/>
    <col min="2568" max="2568" width="5.85546875" customWidth="1"/>
    <col min="2569" max="2569" width="6.28515625" customWidth="1"/>
    <col min="2570" max="2570" width="6.5703125" customWidth="1"/>
    <col min="2571" max="2571" width="6.85546875" bestFit="1" customWidth="1"/>
    <col min="2572" max="2577" width="6.85546875" customWidth="1"/>
    <col min="2579" max="2579" width="5.85546875" bestFit="1" customWidth="1"/>
    <col min="2580" max="2580" width="7.5703125" bestFit="1" customWidth="1"/>
    <col min="2581" max="2581" width="5.85546875" bestFit="1" customWidth="1"/>
    <col min="2582" max="2582" width="7.5703125" bestFit="1" customWidth="1"/>
    <col min="2817" max="2817" width="4.7109375" customWidth="1"/>
    <col min="2818" max="2818" width="4.28515625" customWidth="1"/>
    <col min="2819" max="2819" width="5.5703125" customWidth="1"/>
    <col min="2820" max="2820" width="19.28515625" customWidth="1"/>
    <col min="2821" max="2821" width="11" customWidth="1"/>
    <col min="2822" max="2822" width="26" customWidth="1"/>
    <col min="2823" max="2823" width="4.7109375" customWidth="1"/>
    <col min="2824" max="2824" width="5.85546875" customWidth="1"/>
    <col min="2825" max="2825" width="6.28515625" customWidth="1"/>
    <col min="2826" max="2826" width="6.5703125" customWidth="1"/>
    <col min="2827" max="2827" width="6.85546875" bestFit="1" customWidth="1"/>
    <col min="2828" max="2833" width="6.85546875" customWidth="1"/>
    <col min="2835" max="2835" width="5.85546875" bestFit="1" customWidth="1"/>
    <col min="2836" max="2836" width="7.5703125" bestFit="1" customWidth="1"/>
    <col min="2837" max="2837" width="5.85546875" bestFit="1" customWidth="1"/>
    <col min="2838" max="2838" width="7.5703125" bestFit="1" customWidth="1"/>
    <col min="3073" max="3073" width="4.7109375" customWidth="1"/>
    <col min="3074" max="3074" width="4.28515625" customWidth="1"/>
    <col min="3075" max="3075" width="5.5703125" customWidth="1"/>
    <col min="3076" max="3076" width="19.28515625" customWidth="1"/>
    <col min="3077" max="3077" width="11" customWidth="1"/>
    <col min="3078" max="3078" width="26" customWidth="1"/>
    <col min="3079" max="3079" width="4.7109375" customWidth="1"/>
    <col min="3080" max="3080" width="5.85546875" customWidth="1"/>
    <col min="3081" max="3081" width="6.28515625" customWidth="1"/>
    <col min="3082" max="3082" width="6.5703125" customWidth="1"/>
    <col min="3083" max="3083" width="6.85546875" bestFit="1" customWidth="1"/>
    <col min="3084" max="3089" width="6.85546875" customWidth="1"/>
    <col min="3091" max="3091" width="5.85546875" bestFit="1" customWidth="1"/>
    <col min="3092" max="3092" width="7.5703125" bestFit="1" customWidth="1"/>
    <col min="3093" max="3093" width="5.85546875" bestFit="1" customWidth="1"/>
    <col min="3094" max="3094" width="7.5703125" bestFit="1" customWidth="1"/>
    <col min="3329" max="3329" width="4.7109375" customWidth="1"/>
    <col min="3330" max="3330" width="4.28515625" customWidth="1"/>
    <col min="3331" max="3331" width="5.5703125" customWidth="1"/>
    <col min="3332" max="3332" width="19.28515625" customWidth="1"/>
    <col min="3333" max="3333" width="11" customWidth="1"/>
    <col min="3334" max="3334" width="26" customWidth="1"/>
    <col min="3335" max="3335" width="4.7109375" customWidth="1"/>
    <col min="3336" max="3336" width="5.85546875" customWidth="1"/>
    <col min="3337" max="3337" width="6.28515625" customWidth="1"/>
    <col min="3338" max="3338" width="6.5703125" customWidth="1"/>
    <col min="3339" max="3339" width="6.85546875" bestFit="1" customWidth="1"/>
    <col min="3340" max="3345" width="6.85546875" customWidth="1"/>
    <col min="3347" max="3347" width="5.85546875" bestFit="1" customWidth="1"/>
    <col min="3348" max="3348" width="7.5703125" bestFit="1" customWidth="1"/>
    <col min="3349" max="3349" width="5.85546875" bestFit="1" customWidth="1"/>
    <col min="3350" max="3350" width="7.5703125" bestFit="1" customWidth="1"/>
    <col min="3585" max="3585" width="4.7109375" customWidth="1"/>
    <col min="3586" max="3586" width="4.28515625" customWidth="1"/>
    <col min="3587" max="3587" width="5.5703125" customWidth="1"/>
    <col min="3588" max="3588" width="19.28515625" customWidth="1"/>
    <col min="3589" max="3589" width="11" customWidth="1"/>
    <col min="3590" max="3590" width="26" customWidth="1"/>
    <col min="3591" max="3591" width="4.7109375" customWidth="1"/>
    <col min="3592" max="3592" width="5.85546875" customWidth="1"/>
    <col min="3593" max="3593" width="6.28515625" customWidth="1"/>
    <col min="3594" max="3594" width="6.5703125" customWidth="1"/>
    <col min="3595" max="3595" width="6.85546875" bestFit="1" customWidth="1"/>
    <col min="3596" max="3601" width="6.85546875" customWidth="1"/>
    <col min="3603" max="3603" width="5.85546875" bestFit="1" customWidth="1"/>
    <col min="3604" max="3604" width="7.5703125" bestFit="1" customWidth="1"/>
    <col min="3605" max="3605" width="5.85546875" bestFit="1" customWidth="1"/>
    <col min="3606" max="3606" width="7.5703125" bestFit="1" customWidth="1"/>
    <col min="3841" max="3841" width="4.7109375" customWidth="1"/>
    <col min="3842" max="3842" width="4.28515625" customWidth="1"/>
    <col min="3843" max="3843" width="5.5703125" customWidth="1"/>
    <col min="3844" max="3844" width="19.28515625" customWidth="1"/>
    <col min="3845" max="3845" width="11" customWidth="1"/>
    <col min="3846" max="3846" width="26" customWidth="1"/>
    <col min="3847" max="3847" width="4.7109375" customWidth="1"/>
    <col min="3848" max="3848" width="5.85546875" customWidth="1"/>
    <col min="3849" max="3849" width="6.28515625" customWidth="1"/>
    <col min="3850" max="3850" width="6.5703125" customWidth="1"/>
    <col min="3851" max="3851" width="6.85546875" bestFit="1" customWidth="1"/>
    <col min="3852" max="3857" width="6.85546875" customWidth="1"/>
    <col min="3859" max="3859" width="5.85546875" bestFit="1" customWidth="1"/>
    <col min="3860" max="3860" width="7.5703125" bestFit="1" customWidth="1"/>
    <col min="3861" max="3861" width="5.85546875" bestFit="1" customWidth="1"/>
    <col min="3862" max="3862" width="7.5703125" bestFit="1" customWidth="1"/>
    <col min="4097" max="4097" width="4.7109375" customWidth="1"/>
    <col min="4098" max="4098" width="4.28515625" customWidth="1"/>
    <col min="4099" max="4099" width="5.5703125" customWidth="1"/>
    <col min="4100" max="4100" width="19.28515625" customWidth="1"/>
    <col min="4101" max="4101" width="11" customWidth="1"/>
    <col min="4102" max="4102" width="26" customWidth="1"/>
    <col min="4103" max="4103" width="4.7109375" customWidth="1"/>
    <col min="4104" max="4104" width="5.85546875" customWidth="1"/>
    <col min="4105" max="4105" width="6.28515625" customWidth="1"/>
    <col min="4106" max="4106" width="6.5703125" customWidth="1"/>
    <col min="4107" max="4107" width="6.85546875" bestFit="1" customWidth="1"/>
    <col min="4108" max="4113" width="6.85546875" customWidth="1"/>
    <col min="4115" max="4115" width="5.85546875" bestFit="1" customWidth="1"/>
    <col min="4116" max="4116" width="7.5703125" bestFit="1" customWidth="1"/>
    <col min="4117" max="4117" width="5.85546875" bestFit="1" customWidth="1"/>
    <col min="4118" max="4118" width="7.5703125" bestFit="1" customWidth="1"/>
    <col min="4353" max="4353" width="4.7109375" customWidth="1"/>
    <col min="4354" max="4354" width="4.28515625" customWidth="1"/>
    <col min="4355" max="4355" width="5.5703125" customWidth="1"/>
    <col min="4356" max="4356" width="19.28515625" customWidth="1"/>
    <col min="4357" max="4357" width="11" customWidth="1"/>
    <col min="4358" max="4358" width="26" customWidth="1"/>
    <col min="4359" max="4359" width="4.7109375" customWidth="1"/>
    <col min="4360" max="4360" width="5.85546875" customWidth="1"/>
    <col min="4361" max="4361" width="6.28515625" customWidth="1"/>
    <col min="4362" max="4362" width="6.5703125" customWidth="1"/>
    <col min="4363" max="4363" width="6.85546875" bestFit="1" customWidth="1"/>
    <col min="4364" max="4369" width="6.85546875" customWidth="1"/>
    <col min="4371" max="4371" width="5.85546875" bestFit="1" customWidth="1"/>
    <col min="4372" max="4372" width="7.5703125" bestFit="1" customWidth="1"/>
    <col min="4373" max="4373" width="5.85546875" bestFit="1" customWidth="1"/>
    <col min="4374" max="4374" width="7.5703125" bestFit="1" customWidth="1"/>
    <col min="4609" max="4609" width="4.7109375" customWidth="1"/>
    <col min="4610" max="4610" width="4.28515625" customWidth="1"/>
    <col min="4611" max="4611" width="5.5703125" customWidth="1"/>
    <col min="4612" max="4612" width="19.28515625" customWidth="1"/>
    <col min="4613" max="4613" width="11" customWidth="1"/>
    <col min="4614" max="4614" width="26" customWidth="1"/>
    <col min="4615" max="4615" width="4.7109375" customWidth="1"/>
    <col min="4616" max="4616" width="5.85546875" customWidth="1"/>
    <col min="4617" max="4617" width="6.28515625" customWidth="1"/>
    <col min="4618" max="4618" width="6.5703125" customWidth="1"/>
    <col min="4619" max="4619" width="6.85546875" bestFit="1" customWidth="1"/>
    <col min="4620" max="4625" width="6.85546875" customWidth="1"/>
    <col min="4627" max="4627" width="5.85546875" bestFit="1" customWidth="1"/>
    <col min="4628" max="4628" width="7.5703125" bestFit="1" customWidth="1"/>
    <col min="4629" max="4629" width="5.85546875" bestFit="1" customWidth="1"/>
    <col min="4630" max="4630" width="7.5703125" bestFit="1" customWidth="1"/>
    <col min="4865" max="4865" width="4.7109375" customWidth="1"/>
    <col min="4866" max="4866" width="4.28515625" customWidth="1"/>
    <col min="4867" max="4867" width="5.5703125" customWidth="1"/>
    <col min="4868" max="4868" width="19.28515625" customWidth="1"/>
    <col min="4869" max="4869" width="11" customWidth="1"/>
    <col min="4870" max="4870" width="26" customWidth="1"/>
    <col min="4871" max="4871" width="4.7109375" customWidth="1"/>
    <col min="4872" max="4872" width="5.85546875" customWidth="1"/>
    <col min="4873" max="4873" width="6.28515625" customWidth="1"/>
    <col min="4874" max="4874" width="6.5703125" customWidth="1"/>
    <col min="4875" max="4875" width="6.85546875" bestFit="1" customWidth="1"/>
    <col min="4876" max="4881" width="6.85546875" customWidth="1"/>
    <col min="4883" max="4883" width="5.85546875" bestFit="1" customWidth="1"/>
    <col min="4884" max="4884" width="7.5703125" bestFit="1" customWidth="1"/>
    <col min="4885" max="4885" width="5.85546875" bestFit="1" customWidth="1"/>
    <col min="4886" max="4886" width="7.5703125" bestFit="1" customWidth="1"/>
    <col min="5121" max="5121" width="4.7109375" customWidth="1"/>
    <col min="5122" max="5122" width="4.28515625" customWidth="1"/>
    <col min="5123" max="5123" width="5.5703125" customWidth="1"/>
    <col min="5124" max="5124" width="19.28515625" customWidth="1"/>
    <col min="5125" max="5125" width="11" customWidth="1"/>
    <col min="5126" max="5126" width="26" customWidth="1"/>
    <col min="5127" max="5127" width="4.7109375" customWidth="1"/>
    <col min="5128" max="5128" width="5.85546875" customWidth="1"/>
    <col min="5129" max="5129" width="6.28515625" customWidth="1"/>
    <col min="5130" max="5130" width="6.5703125" customWidth="1"/>
    <col min="5131" max="5131" width="6.85546875" bestFit="1" customWidth="1"/>
    <col min="5132" max="5137" width="6.85546875" customWidth="1"/>
    <col min="5139" max="5139" width="5.85546875" bestFit="1" customWidth="1"/>
    <col min="5140" max="5140" width="7.5703125" bestFit="1" customWidth="1"/>
    <col min="5141" max="5141" width="5.85546875" bestFit="1" customWidth="1"/>
    <col min="5142" max="5142" width="7.5703125" bestFit="1" customWidth="1"/>
    <col min="5377" max="5377" width="4.7109375" customWidth="1"/>
    <col min="5378" max="5378" width="4.28515625" customWidth="1"/>
    <col min="5379" max="5379" width="5.5703125" customWidth="1"/>
    <col min="5380" max="5380" width="19.28515625" customWidth="1"/>
    <col min="5381" max="5381" width="11" customWidth="1"/>
    <col min="5382" max="5382" width="26" customWidth="1"/>
    <col min="5383" max="5383" width="4.7109375" customWidth="1"/>
    <col min="5384" max="5384" width="5.85546875" customWidth="1"/>
    <col min="5385" max="5385" width="6.28515625" customWidth="1"/>
    <col min="5386" max="5386" width="6.5703125" customWidth="1"/>
    <col min="5387" max="5387" width="6.85546875" bestFit="1" customWidth="1"/>
    <col min="5388" max="5393" width="6.85546875" customWidth="1"/>
    <col min="5395" max="5395" width="5.85546875" bestFit="1" customWidth="1"/>
    <col min="5396" max="5396" width="7.5703125" bestFit="1" customWidth="1"/>
    <col min="5397" max="5397" width="5.85546875" bestFit="1" customWidth="1"/>
    <col min="5398" max="5398" width="7.5703125" bestFit="1" customWidth="1"/>
    <col min="5633" max="5633" width="4.7109375" customWidth="1"/>
    <col min="5634" max="5634" width="4.28515625" customWidth="1"/>
    <col min="5635" max="5635" width="5.5703125" customWidth="1"/>
    <col min="5636" max="5636" width="19.28515625" customWidth="1"/>
    <col min="5637" max="5637" width="11" customWidth="1"/>
    <col min="5638" max="5638" width="26" customWidth="1"/>
    <col min="5639" max="5639" width="4.7109375" customWidth="1"/>
    <col min="5640" max="5640" width="5.85546875" customWidth="1"/>
    <col min="5641" max="5641" width="6.28515625" customWidth="1"/>
    <col min="5642" max="5642" width="6.5703125" customWidth="1"/>
    <col min="5643" max="5643" width="6.85546875" bestFit="1" customWidth="1"/>
    <col min="5644" max="5649" width="6.85546875" customWidth="1"/>
    <col min="5651" max="5651" width="5.85546875" bestFit="1" customWidth="1"/>
    <col min="5652" max="5652" width="7.5703125" bestFit="1" customWidth="1"/>
    <col min="5653" max="5653" width="5.85546875" bestFit="1" customWidth="1"/>
    <col min="5654" max="5654" width="7.5703125" bestFit="1" customWidth="1"/>
    <col min="5889" max="5889" width="4.7109375" customWidth="1"/>
    <col min="5890" max="5890" width="4.28515625" customWidth="1"/>
    <col min="5891" max="5891" width="5.5703125" customWidth="1"/>
    <col min="5892" max="5892" width="19.28515625" customWidth="1"/>
    <col min="5893" max="5893" width="11" customWidth="1"/>
    <col min="5894" max="5894" width="26" customWidth="1"/>
    <col min="5895" max="5895" width="4.7109375" customWidth="1"/>
    <col min="5896" max="5896" width="5.85546875" customWidth="1"/>
    <col min="5897" max="5897" width="6.28515625" customWidth="1"/>
    <col min="5898" max="5898" width="6.5703125" customWidth="1"/>
    <col min="5899" max="5899" width="6.85546875" bestFit="1" customWidth="1"/>
    <col min="5900" max="5905" width="6.85546875" customWidth="1"/>
    <col min="5907" max="5907" width="5.85546875" bestFit="1" customWidth="1"/>
    <col min="5908" max="5908" width="7.5703125" bestFit="1" customWidth="1"/>
    <col min="5909" max="5909" width="5.85546875" bestFit="1" customWidth="1"/>
    <col min="5910" max="5910" width="7.5703125" bestFit="1" customWidth="1"/>
    <col min="6145" max="6145" width="4.7109375" customWidth="1"/>
    <col min="6146" max="6146" width="4.28515625" customWidth="1"/>
    <col min="6147" max="6147" width="5.5703125" customWidth="1"/>
    <col min="6148" max="6148" width="19.28515625" customWidth="1"/>
    <col min="6149" max="6149" width="11" customWidth="1"/>
    <col min="6150" max="6150" width="26" customWidth="1"/>
    <col min="6151" max="6151" width="4.7109375" customWidth="1"/>
    <col min="6152" max="6152" width="5.85546875" customWidth="1"/>
    <col min="6153" max="6153" width="6.28515625" customWidth="1"/>
    <col min="6154" max="6154" width="6.5703125" customWidth="1"/>
    <col min="6155" max="6155" width="6.85546875" bestFit="1" customWidth="1"/>
    <col min="6156" max="6161" width="6.85546875" customWidth="1"/>
    <col min="6163" max="6163" width="5.85546875" bestFit="1" customWidth="1"/>
    <col min="6164" max="6164" width="7.5703125" bestFit="1" customWidth="1"/>
    <col min="6165" max="6165" width="5.85546875" bestFit="1" customWidth="1"/>
    <col min="6166" max="6166" width="7.5703125" bestFit="1" customWidth="1"/>
    <col min="6401" max="6401" width="4.7109375" customWidth="1"/>
    <col min="6402" max="6402" width="4.28515625" customWidth="1"/>
    <col min="6403" max="6403" width="5.5703125" customWidth="1"/>
    <col min="6404" max="6404" width="19.28515625" customWidth="1"/>
    <col min="6405" max="6405" width="11" customWidth="1"/>
    <col min="6406" max="6406" width="26" customWidth="1"/>
    <col min="6407" max="6407" width="4.7109375" customWidth="1"/>
    <col min="6408" max="6408" width="5.85546875" customWidth="1"/>
    <col min="6409" max="6409" width="6.28515625" customWidth="1"/>
    <col min="6410" max="6410" width="6.5703125" customWidth="1"/>
    <col min="6411" max="6411" width="6.85546875" bestFit="1" customWidth="1"/>
    <col min="6412" max="6417" width="6.85546875" customWidth="1"/>
    <col min="6419" max="6419" width="5.85546875" bestFit="1" customWidth="1"/>
    <col min="6420" max="6420" width="7.5703125" bestFit="1" customWidth="1"/>
    <col min="6421" max="6421" width="5.85546875" bestFit="1" customWidth="1"/>
    <col min="6422" max="6422" width="7.5703125" bestFit="1" customWidth="1"/>
    <col min="6657" max="6657" width="4.7109375" customWidth="1"/>
    <col min="6658" max="6658" width="4.28515625" customWidth="1"/>
    <col min="6659" max="6659" width="5.5703125" customWidth="1"/>
    <col min="6660" max="6660" width="19.28515625" customWidth="1"/>
    <col min="6661" max="6661" width="11" customWidth="1"/>
    <col min="6662" max="6662" width="26" customWidth="1"/>
    <col min="6663" max="6663" width="4.7109375" customWidth="1"/>
    <col min="6664" max="6664" width="5.85546875" customWidth="1"/>
    <col min="6665" max="6665" width="6.28515625" customWidth="1"/>
    <col min="6666" max="6666" width="6.5703125" customWidth="1"/>
    <col min="6667" max="6667" width="6.85546875" bestFit="1" customWidth="1"/>
    <col min="6668" max="6673" width="6.85546875" customWidth="1"/>
    <col min="6675" max="6675" width="5.85546875" bestFit="1" customWidth="1"/>
    <col min="6676" max="6676" width="7.5703125" bestFit="1" customWidth="1"/>
    <col min="6677" max="6677" width="5.85546875" bestFit="1" customWidth="1"/>
    <col min="6678" max="6678" width="7.5703125" bestFit="1" customWidth="1"/>
    <col min="6913" max="6913" width="4.7109375" customWidth="1"/>
    <col min="6914" max="6914" width="4.28515625" customWidth="1"/>
    <col min="6915" max="6915" width="5.5703125" customWidth="1"/>
    <col min="6916" max="6916" width="19.28515625" customWidth="1"/>
    <col min="6917" max="6917" width="11" customWidth="1"/>
    <col min="6918" max="6918" width="26" customWidth="1"/>
    <col min="6919" max="6919" width="4.7109375" customWidth="1"/>
    <col min="6920" max="6920" width="5.85546875" customWidth="1"/>
    <col min="6921" max="6921" width="6.28515625" customWidth="1"/>
    <col min="6922" max="6922" width="6.5703125" customWidth="1"/>
    <col min="6923" max="6923" width="6.85546875" bestFit="1" customWidth="1"/>
    <col min="6924" max="6929" width="6.85546875" customWidth="1"/>
    <col min="6931" max="6931" width="5.85546875" bestFit="1" customWidth="1"/>
    <col min="6932" max="6932" width="7.5703125" bestFit="1" customWidth="1"/>
    <col min="6933" max="6933" width="5.85546875" bestFit="1" customWidth="1"/>
    <col min="6934" max="6934" width="7.5703125" bestFit="1" customWidth="1"/>
    <col min="7169" max="7169" width="4.7109375" customWidth="1"/>
    <col min="7170" max="7170" width="4.28515625" customWidth="1"/>
    <col min="7171" max="7171" width="5.5703125" customWidth="1"/>
    <col min="7172" max="7172" width="19.28515625" customWidth="1"/>
    <col min="7173" max="7173" width="11" customWidth="1"/>
    <col min="7174" max="7174" width="26" customWidth="1"/>
    <col min="7175" max="7175" width="4.7109375" customWidth="1"/>
    <col min="7176" max="7176" width="5.85546875" customWidth="1"/>
    <col min="7177" max="7177" width="6.28515625" customWidth="1"/>
    <col min="7178" max="7178" width="6.5703125" customWidth="1"/>
    <col min="7179" max="7179" width="6.85546875" bestFit="1" customWidth="1"/>
    <col min="7180" max="7185" width="6.85546875" customWidth="1"/>
    <col min="7187" max="7187" width="5.85546875" bestFit="1" customWidth="1"/>
    <col min="7188" max="7188" width="7.5703125" bestFit="1" customWidth="1"/>
    <col min="7189" max="7189" width="5.85546875" bestFit="1" customWidth="1"/>
    <col min="7190" max="7190" width="7.5703125" bestFit="1" customWidth="1"/>
    <col min="7425" max="7425" width="4.7109375" customWidth="1"/>
    <col min="7426" max="7426" width="4.28515625" customWidth="1"/>
    <col min="7427" max="7427" width="5.5703125" customWidth="1"/>
    <col min="7428" max="7428" width="19.28515625" customWidth="1"/>
    <col min="7429" max="7429" width="11" customWidth="1"/>
    <col min="7430" max="7430" width="26" customWidth="1"/>
    <col min="7431" max="7431" width="4.7109375" customWidth="1"/>
    <col min="7432" max="7432" width="5.85546875" customWidth="1"/>
    <col min="7433" max="7433" width="6.28515625" customWidth="1"/>
    <col min="7434" max="7434" width="6.5703125" customWidth="1"/>
    <col min="7435" max="7435" width="6.85546875" bestFit="1" customWidth="1"/>
    <col min="7436" max="7441" width="6.85546875" customWidth="1"/>
    <col min="7443" max="7443" width="5.85546875" bestFit="1" customWidth="1"/>
    <col min="7444" max="7444" width="7.5703125" bestFit="1" customWidth="1"/>
    <col min="7445" max="7445" width="5.85546875" bestFit="1" customWidth="1"/>
    <col min="7446" max="7446" width="7.5703125" bestFit="1" customWidth="1"/>
    <col min="7681" max="7681" width="4.7109375" customWidth="1"/>
    <col min="7682" max="7682" width="4.28515625" customWidth="1"/>
    <col min="7683" max="7683" width="5.5703125" customWidth="1"/>
    <col min="7684" max="7684" width="19.28515625" customWidth="1"/>
    <col min="7685" max="7685" width="11" customWidth="1"/>
    <col min="7686" max="7686" width="26" customWidth="1"/>
    <col min="7687" max="7687" width="4.7109375" customWidth="1"/>
    <col min="7688" max="7688" width="5.85546875" customWidth="1"/>
    <col min="7689" max="7689" width="6.28515625" customWidth="1"/>
    <col min="7690" max="7690" width="6.5703125" customWidth="1"/>
    <col min="7691" max="7691" width="6.85546875" bestFit="1" customWidth="1"/>
    <col min="7692" max="7697" width="6.85546875" customWidth="1"/>
    <col min="7699" max="7699" width="5.85546875" bestFit="1" customWidth="1"/>
    <col min="7700" max="7700" width="7.5703125" bestFit="1" customWidth="1"/>
    <col min="7701" max="7701" width="5.85546875" bestFit="1" customWidth="1"/>
    <col min="7702" max="7702" width="7.5703125" bestFit="1" customWidth="1"/>
    <col min="7937" max="7937" width="4.7109375" customWidth="1"/>
    <col min="7938" max="7938" width="4.28515625" customWidth="1"/>
    <col min="7939" max="7939" width="5.5703125" customWidth="1"/>
    <col min="7940" max="7940" width="19.28515625" customWidth="1"/>
    <col min="7941" max="7941" width="11" customWidth="1"/>
    <col min="7942" max="7942" width="26" customWidth="1"/>
    <col min="7943" max="7943" width="4.7109375" customWidth="1"/>
    <col min="7944" max="7944" width="5.85546875" customWidth="1"/>
    <col min="7945" max="7945" width="6.28515625" customWidth="1"/>
    <col min="7946" max="7946" width="6.5703125" customWidth="1"/>
    <col min="7947" max="7947" width="6.85546875" bestFit="1" customWidth="1"/>
    <col min="7948" max="7953" width="6.85546875" customWidth="1"/>
    <col min="7955" max="7955" width="5.85546875" bestFit="1" customWidth="1"/>
    <col min="7956" max="7956" width="7.5703125" bestFit="1" customWidth="1"/>
    <col min="7957" max="7957" width="5.85546875" bestFit="1" customWidth="1"/>
    <col min="7958" max="7958" width="7.5703125" bestFit="1" customWidth="1"/>
    <col min="8193" max="8193" width="4.7109375" customWidth="1"/>
    <col min="8194" max="8194" width="4.28515625" customWidth="1"/>
    <col min="8195" max="8195" width="5.5703125" customWidth="1"/>
    <col min="8196" max="8196" width="19.28515625" customWidth="1"/>
    <col min="8197" max="8197" width="11" customWidth="1"/>
    <col min="8198" max="8198" width="26" customWidth="1"/>
    <col min="8199" max="8199" width="4.7109375" customWidth="1"/>
    <col min="8200" max="8200" width="5.85546875" customWidth="1"/>
    <col min="8201" max="8201" width="6.28515625" customWidth="1"/>
    <col min="8202" max="8202" width="6.5703125" customWidth="1"/>
    <col min="8203" max="8203" width="6.85546875" bestFit="1" customWidth="1"/>
    <col min="8204" max="8209" width="6.85546875" customWidth="1"/>
    <col min="8211" max="8211" width="5.85546875" bestFit="1" customWidth="1"/>
    <col min="8212" max="8212" width="7.5703125" bestFit="1" customWidth="1"/>
    <col min="8213" max="8213" width="5.85546875" bestFit="1" customWidth="1"/>
    <col min="8214" max="8214" width="7.5703125" bestFit="1" customWidth="1"/>
    <col min="8449" max="8449" width="4.7109375" customWidth="1"/>
    <col min="8450" max="8450" width="4.28515625" customWidth="1"/>
    <col min="8451" max="8451" width="5.5703125" customWidth="1"/>
    <col min="8452" max="8452" width="19.28515625" customWidth="1"/>
    <col min="8453" max="8453" width="11" customWidth="1"/>
    <col min="8454" max="8454" width="26" customWidth="1"/>
    <col min="8455" max="8455" width="4.7109375" customWidth="1"/>
    <col min="8456" max="8456" width="5.85546875" customWidth="1"/>
    <col min="8457" max="8457" width="6.28515625" customWidth="1"/>
    <col min="8458" max="8458" width="6.5703125" customWidth="1"/>
    <col min="8459" max="8459" width="6.85546875" bestFit="1" customWidth="1"/>
    <col min="8460" max="8465" width="6.85546875" customWidth="1"/>
    <col min="8467" max="8467" width="5.85546875" bestFit="1" customWidth="1"/>
    <col min="8468" max="8468" width="7.5703125" bestFit="1" customWidth="1"/>
    <col min="8469" max="8469" width="5.85546875" bestFit="1" customWidth="1"/>
    <col min="8470" max="8470" width="7.5703125" bestFit="1" customWidth="1"/>
    <col min="8705" max="8705" width="4.7109375" customWidth="1"/>
    <col min="8706" max="8706" width="4.28515625" customWidth="1"/>
    <col min="8707" max="8707" width="5.5703125" customWidth="1"/>
    <col min="8708" max="8708" width="19.28515625" customWidth="1"/>
    <col min="8709" max="8709" width="11" customWidth="1"/>
    <col min="8710" max="8710" width="26" customWidth="1"/>
    <col min="8711" max="8711" width="4.7109375" customWidth="1"/>
    <col min="8712" max="8712" width="5.85546875" customWidth="1"/>
    <col min="8713" max="8713" width="6.28515625" customWidth="1"/>
    <col min="8714" max="8714" width="6.5703125" customWidth="1"/>
    <col min="8715" max="8715" width="6.85546875" bestFit="1" customWidth="1"/>
    <col min="8716" max="8721" width="6.85546875" customWidth="1"/>
    <col min="8723" max="8723" width="5.85546875" bestFit="1" customWidth="1"/>
    <col min="8724" max="8724" width="7.5703125" bestFit="1" customWidth="1"/>
    <col min="8725" max="8725" width="5.85546875" bestFit="1" customWidth="1"/>
    <col min="8726" max="8726" width="7.5703125" bestFit="1" customWidth="1"/>
    <col min="8961" max="8961" width="4.7109375" customWidth="1"/>
    <col min="8962" max="8962" width="4.28515625" customWidth="1"/>
    <col min="8963" max="8963" width="5.5703125" customWidth="1"/>
    <col min="8964" max="8964" width="19.28515625" customWidth="1"/>
    <col min="8965" max="8965" width="11" customWidth="1"/>
    <col min="8966" max="8966" width="26" customWidth="1"/>
    <col min="8967" max="8967" width="4.7109375" customWidth="1"/>
    <col min="8968" max="8968" width="5.85546875" customWidth="1"/>
    <col min="8969" max="8969" width="6.28515625" customWidth="1"/>
    <col min="8970" max="8970" width="6.5703125" customWidth="1"/>
    <col min="8971" max="8971" width="6.85546875" bestFit="1" customWidth="1"/>
    <col min="8972" max="8977" width="6.85546875" customWidth="1"/>
    <col min="8979" max="8979" width="5.85546875" bestFit="1" customWidth="1"/>
    <col min="8980" max="8980" width="7.5703125" bestFit="1" customWidth="1"/>
    <col min="8981" max="8981" width="5.85546875" bestFit="1" customWidth="1"/>
    <col min="8982" max="8982" width="7.5703125" bestFit="1" customWidth="1"/>
    <col min="9217" max="9217" width="4.7109375" customWidth="1"/>
    <col min="9218" max="9218" width="4.28515625" customWidth="1"/>
    <col min="9219" max="9219" width="5.5703125" customWidth="1"/>
    <col min="9220" max="9220" width="19.28515625" customWidth="1"/>
    <col min="9221" max="9221" width="11" customWidth="1"/>
    <col min="9222" max="9222" width="26" customWidth="1"/>
    <col min="9223" max="9223" width="4.7109375" customWidth="1"/>
    <col min="9224" max="9224" width="5.85546875" customWidth="1"/>
    <col min="9225" max="9225" width="6.28515625" customWidth="1"/>
    <col min="9226" max="9226" width="6.5703125" customWidth="1"/>
    <col min="9227" max="9227" width="6.85546875" bestFit="1" customWidth="1"/>
    <col min="9228" max="9233" width="6.85546875" customWidth="1"/>
    <col min="9235" max="9235" width="5.85546875" bestFit="1" customWidth="1"/>
    <col min="9236" max="9236" width="7.5703125" bestFit="1" customWidth="1"/>
    <col min="9237" max="9237" width="5.85546875" bestFit="1" customWidth="1"/>
    <col min="9238" max="9238" width="7.5703125" bestFit="1" customWidth="1"/>
    <col min="9473" max="9473" width="4.7109375" customWidth="1"/>
    <col min="9474" max="9474" width="4.28515625" customWidth="1"/>
    <col min="9475" max="9475" width="5.5703125" customWidth="1"/>
    <col min="9476" max="9476" width="19.28515625" customWidth="1"/>
    <col min="9477" max="9477" width="11" customWidth="1"/>
    <col min="9478" max="9478" width="26" customWidth="1"/>
    <col min="9479" max="9479" width="4.7109375" customWidth="1"/>
    <col min="9480" max="9480" width="5.85546875" customWidth="1"/>
    <col min="9481" max="9481" width="6.28515625" customWidth="1"/>
    <col min="9482" max="9482" width="6.5703125" customWidth="1"/>
    <col min="9483" max="9483" width="6.85546875" bestFit="1" customWidth="1"/>
    <col min="9484" max="9489" width="6.85546875" customWidth="1"/>
    <col min="9491" max="9491" width="5.85546875" bestFit="1" customWidth="1"/>
    <col min="9492" max="9492" width="7.5703125" bestFit="1" customWidth="1"/>
    <col min="9493" max="9493" width="5.85546875" bestFit="1" customWidth="1"/>
    <col min="9494" max="9494" width="7.5703125" bestFit="1" customWidth="1"/>
    <col min="9729" max="9729" width="4.7109375" customWidth="1"/>
    <col min="9730" max="9730" width="4.28515625" customWidth="1"/>
    <col min="9731" max="9731" width="5.5703125" customWidth="1"/>
    <col min="9732" max="9732" width="19.28515625" customWidth="1"/>
    <col min="9733" max="9733" width="11" customWidth="1"/>
    <col min="9734" max="9734" width="26" customWidth="1"/>
    <col min="9735" max="9735" width="4.7109375" customWidth="1"/>
    <col min="9736" max="9736" width="5.85546875" customWidth="1"/>
    <col min="9737" max="9737" width="6.28515625" customWidth="1"/>
    <col min="9738" max="9738" width="6.5703125" customWidth="1"/>
    <col min="9739" max="9739" width="6.85546875" bestFit="1" customWidth="1"/>
    <col min="9740" max="9745" width="6.85546875" customWidth="1"/>
    <col min="9747" max="9747" width="5.85546875" bestFit="1" customWidth="1"/>
    <col min="9748" max="9748" width="7.5703125" bestFit="1" customWidth="1"/>
    <col min="9749" max="9749" width="5.85546875" bestFit="1" customWidth="1"/>
    <col min="9750" max="9750" width="7.5703125" bestFit="1" customWidth="1"/>
    <col min="9985" max="9985" width="4.7109375" customWidth="1"/>
    <col min="9986" max="9986" width="4.28515625" customWidth="1"/>
    <col min="9987" max="9987" width="5.5703125" customWidth="1"/>
    <col min="9988" max="9988" width="19.28515625" customWidth="1"/>
    <col min="9989" max="9989" width="11" customWidth="1"/>
    <col min="9990" max="9990" width="26" customWidth="1"/>
    <col min="9991" max="9991" width="4.7109375" customWidth="1"/>
    <col min="9992" max="9992" width="5.85546875" customWidth="1"/>
    <col min="9993" max="9993" width="6.28515625" customWidth="1"/>
    <col min="9994" max="9994" width="6.5703125" customWidth="1"/>
    <col min="9995" max="9995" width="6.85546875" bestFit="1" customWidth="1"/>
    <col min="9996" max="10001" width="6.85546875" customWidth="1"/>
    <col min="10003" max="10003" width="5.85546875" bestFit="1" customWidth="1"/>
    <col min="10004" max="10004" width="7.5703125" bestFit="1" customWidth="1"/>
    <col min="10005" max="10005" width="5.85546875" bestFit="1" customWidth="1"/>
    <col min="10006" max="10006" width="7.5703125" bestFit="1" customWidth="1"/>
    <col min="10241" max="10241" width="4.7109375" customWidth="1"/>
    <col min="10242" max="10242" width="4.28515625" customWidth="1"/>
    <col min="10243" max="10243" width="5.5703125" customWidth="1"/>
    <col min="10244" max="10244" width="19.28515625" customWidth="1"/>
    <col min="10245" max="10245" width="11" customWidth="1"/>
    <col min="10246" max="10246" width="26" customWidth="1"/>
    <col min="10247" max="10247" width="4.7109375" customWidth="1"/>
    <col min="10248" max="10248" width="5.85546875" customWidth="1"/>
    <col min="10249" max="10249" width="6.28515625" customWidth="1"/>
    <col min="10250" max="10250" width="6.5703125" customWidth="1"/>
    <col min="10251" max="10251" width="6.85546875" bestFit="1" customWidth="1"/>
    <col min="10252" max="10257" width="6.85546875" customWidth="1"/>
    <col min="10259" max="10259" width="5.85546875" bestFit="1" customWidth="1"/>
    <col min="10260" max="10260" width="7.5703125" bestFit="1" customWidth="1"/>
    <col min="10261" max="10261" width="5.85546875" bestFit="1" customWidth="1"/>
    <col min="10262" max="10262" width="7.5703125" bestFit="1" customWidth="1"/>
    <col min="10497" max="10497" width="4.7109375" customWidth="1"/>
    <col min="10498" max="10498" width="4.28515625" customWidth="1"/>
    <col min="10499" max="10499" width="5.5703125" customWidth="1"/>
    <col min="10500" max="10500" width="19.28515625" customWidth="1"/>
    <col min="10501" max="10501" width="11" customWidth="1"/>
    <col min="10502" max="10502" width="26" customWidth="1"/>
    <col min="10503" max="10503" width="4.7109375" customWidth="1"/>
    <col min="10504" max="10504" width="5.85546875" customWidth="1"/>
    <col min="10505" max="10505" width="6.28515625" customWidth="1"/>
    <col min="10506" max="10506" width="6.5703125" customWidth="1"/>
    <col min="10507" max="10507" width="6.85546875" bestFit="1" customWidth="1"/>
    <col min="10508" max="10513" width="6.85546875" customWidth="1"/>
    <col min="10515" max="10515" width="5.85546875" bestFit="1" customWidth="1"/>
    <col min="10516" max="10516" width="7.5703125" bestFit="1" customWidth="1"/>
    <col min="10517" max="10517" width="5.85546875" bestFit="1" customWidth="1"/>
    <col min="10518" max="10518" width="7.5703125" bestFit="1" customWidth="1"/>
    <col min="10753" max="10753" width="4.7109375" customWidth="1"/>
    <col min="10754" max="10754" width="4.28515625" customWidth="1"/>
    <col min="10755" max="10755" width="5.5703125" customWidth="1"/>
    <col min="10756" max="10756" width="19.28515625" customWidth="1"/>
    <col min="10757" max="10757" width="11" customWidth="1"/>
    <col min="10758" max="10758" width="26" customWidth="1"/>
    <col min="10759" max="10759" width="4.7109375" customWidth="1"/>
    <col min="10760" max="10760" width="5.85546875" customWidth="1"/>
    <col min="10761" max="10761" width="6.28515625" customWidth="1"/>
    <col min="10762" max="10762" width="6.5703125" customWidth="1"/>
    <col min="10763" max="10763" width="6.85546875" bestFit="1" customWidth="1"/>
    <col min="10764" max="10769" width="6.85546875" customWidth="1"/>
    <col min="10771" max="10771" width="5.85546875" bestFit="1" customWidth="1"/>
    <col min="10772" max="10772" width="7.5703125" bestFit="1" customWidth="1"/>
    <col min="10773" max="10773" width="5.85546875" bestFit="1" customWidth="1"/>
    <col min="10774" max="10774" width="7.5703125" bestFit="1" customWidth="1"/>
    <col min="11009" max="11009" width="4.7109375" customWidth="1"/>
    <col min="11010" max="11010" width="4.28515625" customWidth="1"/>
    <col min="11011" max="11011" width="5.5703125" customWidth="1"/>
    <col min="11012" max="11012" width="19.28515625" customWidth="1"/>
    <col min="11013" max="11013" width="11" customWidth="1"/>
    <col min="11014" max="11014" width="26" customWidth="1"/>
    <col min="11015" max="11015" width="4.7109375" customWidth="1"/>
    <col min="11016" max="11016" width="5.85546875" customWidth="1"/>
    <col min="11017" max="11017" width="6.28515625" customWidth="1"/>
    <col min="11018" max="11018" width="6.5703125" customWidth="1"/>
    <col min="11019" max="11019" width="6.85546875" bestFit="1" customWidth="1"/>
    <col min="11020" max="11025" width="6.85546875" customWidth="1"/>
    <col min="11027" max="11027" width="5.85546875" bestFit="1" customWidth="1"/>
    <col min="11028" max="11028" width="7.5703125" bestFit="1" customWidth="1"/>
    <col min="11029" max="11029" width="5.85546875" bestFit="1" customWidth="1"/>
    <col min="11030" max="11030" width="7.5703125" bestFit="1" customWidth="1"/>
    <col min="11265" max="11265" width="4.7109375" customWidth="1"/>
    <col min="11266" max="11266" width="4.28515625" customWidth="1"/>
    <col min="11267" max="11267" width="5.5703125" customWidth="1"/>
    <col min="11268" max="11268" width="19.28515625" customWidth="1"/>
    <col min="11269" max="11269" width="11" customWidth="1"/>
    <col min="11270" max="11270" width="26" customWidth="1"/>
    <col min="11271" max="11271" width="4.7109375" customWidth="1"/>
    <col min="11272" max="11272" width="5.85546875" customWidth="1"/>
    <col min="11273" max="11273" width="6.28515625" customWidth="1"/>
    <col min="11274" max="11274" width="6.5703125" customWidth="1"/>
    <col min="11275" max="11275" width="6.85546875" bestFit="1" customWidth="1"/>
    <col min="11276" max="11281" width="6.85546875" customWidth="1"/>
    <col min="11283" max="11283" width="5.85546875" bestFit="1" customWidth="1"/>
    <col min="11284" max="11284" width="7.5703125" bestFit="1" customWidth="1"/>
    <col min="11285" max="11285" width="5.85546875" bestFit="1" customWidth="1"/>
    <col min="11286" max="11286" width="7.5703125" bestFit="1" customWidth="1"/>
    <col min="11521" max="11521" width="4.7109375" customWidth="1"/>
    <col min="11522" max="11522" width="4.28515625" customWidth="1"/>
    <col min="11523" max="11523" width="5.5703125" customWidth="1"/>
    <col min="11524" max="11524" width="19.28515625" customWidth="1"/>
    <col min="11525" max="11525" width="11" customWidth="1"/>
    <col min="11526" max="11526" width="26" customWidth="1"/>
    <col min="11527" max="11527" width="4.7109375" customWidth="1"/>
    <col min="11528" max="11528" width="5.85546875" customWidth="1"/>
    <col min="11529" max="11529" width="6.28515625" customWidth="1"/>
    <col min="11530" max="11530" width="6.5703125" customWidth="1"/>
    <col min="11531" max="11531" width="6.85546875" bestFit="1" customWidth="1"/>
    <col min="11532" max="11537" width="6.85546875" customWidth="1"/>
    <col min="11539" max="11539" width="5.85546875" bestFit="1" customWidth="1"/>
    <col min="11540" max="11540" width="7.5703125" bestFit="1" customWidth="1"/>
    <col min="11541" max="11541" width="5.85546875" bestFit="1" customWidth="1"/>
    <col min="11542" max="11542" width="7.5703125" bestFit="1" customWidth="1"/>
    <col min="11777" max="11777" width="4.7109375" customWidth="1"/>
    <col min="11778" max="11778" width="4.28515625" customWidth="1"/>
    <col min="11779" max="11779" width="5.5703125" customWidth="1"/>
    <col min="11780" max="11780" width="19.28515625" customWidth="1"/>
    <col min="11781" max="11781" width="11" customWidth="1"/>
    <col min="11782" max="11782" width="26" customWidth="1"/>
    <col min="11783" max="11783" width="4.7109375" customWidth="1"/>
    <col min="11784" max="11784" width="5.85546875" customWidth="1"/>
    <col min="11785" max="11785" width="6.28515625" customWidth="1"/>
    <col min="11786" max="11786" width="6.5703125" customWidth="1"/>
    <col min="11787" max="11787" width="6.85546875" bestFit="1" customWidth="1"/>
    <col min="11788" max="11793" width="6.85546875" customWidth="1"/>
    <col min="11795" max="11795" width="5.85546875" bestFit="1" customWidth="1"/>
    <col min="11796" max="11796" width="7.5703125" bestFit="1" customWidth="1"/>
    <col min="11797" max="11797" width="5.85546875" bestFit="1" customWidth="1"/>
    <col min="11798" max="11798" width="7.5703125" bestFit="1" customWidth="1"/>
    <col min="12033" max="12033" width="4.7109375" customWidth="1"/>
    <col min="12034" max="12034" width="4.28515625" customWidth="1"/>
    <col min="12035" max="12035" width="5.5703125" customWidth="1"/>
    <col min="12036" max="12036" width="19.28515625" customWidth="1"/>
    <col min="12037" max="12037" width="11" customWidth="1"/>
    <col min="12038" max="12038" width="26" customWidth="1"/>
    <col min="12039" max="12039" width="4.7109375" customWidth="1"/>
    <col min="12040" max="12040" width="5.85546875" customWidth="1"/>
    <col min="12041" max="12041" width="6.28515625" customWidth="1"/>
    <col min="12042" max="12042" width="6.5703125" customWidth="1"/>
    <col min="12043" max="12043" width="6.85546875" bestFit="1" customWidth="1"/>
    <col min="12044" max="12049" width="6.85546875" customWidth="1"/>
    <col min="12051" max="12051" width="5.85546875" bestFit="1" customWidth="1"/>
    <col min="12052" max="12052" width="7.5703125" bestFit="1" customWidth="1"/>
    <col min="12053" max="12053" width="5.85546875" bestFit="1" customWidth="1"/>
    <col min="12054" max="12054" width="7.5703125" bestFit="1" customWidth="1"/>
    <col min="12289" max="12289" width="4.7109375" customWidth="1"/>
    <col min="12290" max="12290" width="4.28515625" customWidth="1"/>
    <col min="12291" max="12291" width="5.5703125" customWidth="1"/>
    <col min="12292" max="12292" width="19.28515625" customWidth="1"/>
    <col min="12293" max="12293" width="11" customWidth="1"/>
    <col min="12294" max="12294" width="26" customWidth="1"/>
    <col min="12295" max="12295" width="4.7109375" customWidth="1"/>
    <col min="12296" max="12296" width="5.85546875" customWidth="1"/>
    <col min="12297" max="12297" width="6.28515625" customWidth="1"/>
    <col min="12298" max="12298" width="6.5703125" customWidth="1"/>
    <col min="12299" max="12299" width="6.85546875" bestFit="1" customWidth="1"/>
    <col min="12300" max="12305" width="6.85546875" customWidth="1"/>
    <col min="12307" max="12307" width="5.85546875" bestFit="1" customWidth="1"/>
    <col min="12308" max="12308" width="7.5703125" bestFit="1" customWidth="1"/>
    <col min="12309" max="12309" width="5.85546875" bestFit="1" customWidth="1"/>
    <col min="12310" max="12310" width="7.5703125" bestFit="1" customWidth="1"/>
    <col min="12545" max="12545" width="4.7109375" customWidth="1"/>
    <col min="12546" max="12546" width="4.28515625" customWidth="1"/>
    <col min="12547" max="12547" width="5.5703125" customWidth="1"/>
    <col min="12548" max="12548" width="19.28515625" customWidth="1"/>
    <col min="12549" max="12549" width="11" customWidth="1"/>
    <col min="12550" max="12550" width="26" customWidth="1"/>
    <col min="12551" max="12551" width="4.7109375" customWidth="1"/>
    <col min="12552" max="12552" width="5.85546875" customWidth="1"/>
    <col min="12553" max="12553" width="6.28515625" customWidth="1"/>
    <col min="12554" max="12554" width="6.5703125" customWidth="1"/>
    <col min="12555" max="12555" width="6.85546875" bestFit="1" customWidth="1"/>
    <col min="12556" max="12561" width="6.85546875" customWidth="1"/>
    <col min="12563" max="12563" width="5.85546875" bestFit="1" customWidth="1"/>
    <col min="12564" max="12564" width="7.5703125" bestFit="1" customWidth="1"/>
    <col min="12565" max="12565" width="5.85546875" bestFit="1" customWidth="1"/>
    <col min="12566" max="12566" width="7.5703125" bestFit="1" customWidth="1"/>
    <col min="12801" max="12801" width="4.7109375" customWidth="1"/>
    <col min="12802" max="12802" width="4.28515625" customWidth="1"/>
    <col min="12803" max="12803" width="5.5703125" customWidth="1"/>
    <col min="12804" max="12804" width="19.28515625" customWidth="1"/>
    <col min="12805" max="12805" width="11" customWidth="1"/>
    <col min="12806" max="12806" width="26" customWidth="1"/>
    <col min="12807" max="12807" width="4.7109375" customWidth="1"/>
    <col min="12808" max="12808" width="5.85546875" customWidth="1"/>
    <col min="12809" max="12809" width="6.28515625" customWidth="1"/>
    <col min="12810" max="12810" width="6.5703125" customWidth="1"/>
    <col min="12811" max="12811" width="6.85546875" bestFit="1" customWidth="1"/>
    <col min="12812" max="12817" width="6.85546875" customWidth="1"/>
    <col min="12819" max="12819" width="5.85546875" bestFit="1" customWidth="1"/>
    <col min="12820" max="12820" width="7.5703125" bestFit="1" customWidth="1"/>
    <col min="12821" max="12821" width="5.85546875" bestFit="1" customWidth="1"/>
    <col min="12822" max="12822" width="7.5703125" bestFit="1" customWidth="1"/>
    <col min="13057" max="13057" width="4.7109375" customWidth="1"/>
    <col min="13058" max="13058" width="4.28515625" customWidth="1"/>
    <col min="13059" max="13059" width="5.5703125" customWidth="1"/>
    <col min="13060" max="13060" width="19.28515625" customWidth="1"/>
    <col min="13061" max="13061" width="11" customWidth="1"/>
    <col min="13062" max="13062" width="26" customWidth="1"/>
    <col min="13063" max="13063" width="4.7109375" customWidth="1"/>
    <col min="13064" max="13064" width="5.85546875" customWidth="1"/>
    <col min="13065" max="13065" width="6.28515625" customWidth="1"/>
    <col min="13066" max="13066" width="6.5703125" customWidth="1"/>
    <col min="13067" max="13067" width="6.85546875" bestFit="1" customWidth="1"/>
    <col min="13068" max="13073" width="6.85546875" customWidth="1"/>
    <col min="13075" max="13075" width="5.85546875" bestFit="1" customWidth="1"/>
    <col min="13076" max="13076" width="7.5703125" bestFit="1" customWidth="1"/>
    <col min="13077" max="13077" width="5.85546875" bestFit="1" customWidth="1"/>
    <col min="13078" max="13078" width="7.5703125" bestFit="1" customWidth="1"/>
    <col min="13313" max="13313" width="4.7109375" customWidth="1"/>
    <col min="13314" max="13314" width="4.28515625" customWidth="1"/>
    <col min="13315" max="13315" width="5.5703125" customWidth="1"/>
    <col min="13316" max="13316" width="19.28515625" customWidth="1"/>
    <col min="13317" max="13317" width="11" customWidth="1"/>
    <col min="13318" max="13318" width="26" customWidth="1"/>
    <col min="13319" max="13319" width="4.7109375" customWidth="1"/>
    <col min="13320" max="13320" width="5.85546875" customWidth="1"/>
    <col min="13321" max="13321" width="6.28515625" customWidth="1"/>
    <col min="13322" max="13322" width="6.5703125" customWidth="1"/>
    <col min="13323" max="13323" width="6.85546875" bestFit="1" customWidth="1"/>
    <col min="13324" max="13329" width="6.85546875" customWidth="1"/>
    <col min="13331" max="13331" width="5.85546875" bestFit="1" customWidth="1"/>
    <col min="13332" max="13332" width="7.5703125" bestFit="1" customWidth="1"/>
    <col min="13333" max="13333" width="5.85546875" bestFit="1" customWidth="1"/>
    <col min="13334" max="13334" width="7.5703125" bestFit="1" customWidth="1"/>
    <col min="13569" max="13569" width="4.7109375" customWidth="1"/>
    <col min="13570" max="13570" width="4.28515625" customWidth="1"/>
    <col min="13571" max="13571" width="5.5703125" customWidth="1"/>
    <col min="13572" max="13572" width="19.28515625" customWidth="1"/>
    <col min="13573" max="13573" width="11" customWidth="1"/>
    <col min="13574" max="13574" width="26" customWidth="1"/>
    <col min="13575" max="13575" width="4.7109375" customWidth="1"/>
    <col min="13576" max="13576" width="5.85546875" customWidth="1"/>
    <col min="13577" max="13577" width="6.28515625" customWidth="1"/>
    <col min="13578" max="13578" width="6.5703125" customWidth="1"/>
    <col min="13579" max="13579" width="6.85546875" bestFit="1" customWidth="1"/>
    <col min="13580" max="13585" width="6.85546875" customWidth="1"/>
    <col min="13587" max="13587" width="5.85546875" bestFit="1" customWidth="1"/>
    <col min="13588" max="13588" width="7.5703125" bestFit="1" customWidth="1"/>
    <col min="13589" max="13589" width="5.85546875" bestFit="1" customWidth="1"/>
    <col min="13590" max="13590" width="7.5703125" bestFit="1" customWidth="1"/>
    <col min="13825" max="13825" width="4.7109375" customWidth="1"/>
    <col min="13826" max="13826" width="4.28515625" customWidth="1"/>
    <col min="13827" max="13827" width="5.5703125" customWidth="1"/>
    <col min="13828" max="13828" width="19.28515625" customWidth="1"/>
    <col min="13829" max="13829" width="11" customWidth="1"/>
    <col min="13830" max="13830" width="26" customWidth="1"/>
    <col min="13831" max="13831" width="4.7109375" customWidth="1"/>
    <col min="13832" max="13832" width="5.85546875" customWidth="1"/>
    <col min="13833" max="13833" width="6.28515625" customWidth="1"/>
    <col min="13834" max="13834" width="6.5703125" customWidth="1"/>
    <col min="13835" max="13835" width="6.85546875" bestFit="1" customWidth="1"/>
    <col min="13836" max="13841" width="6.85546875" customWidth="1"/>
    <col min="13843" max="13843" width="5.85546875" bestFit="1" customWidth="1"/>
    <col min="13844" max="13844" width="7.5703125" bestFit="1" customWidth="1"/>
    <col min="13845" max="13845" width="5.85546875" bestFit="1" customWidth="1"/>
    <col min="13846" max="13846" width="7.5703125" bestFit="1" customWidth="1"/>
    <col min="14081" max="14081" width="4.7109375" customWidth="1"/>
    <col min="14082" max="14082" width="4.28515625" customWidth="1"/>
    <col min="14083" max="14083" width="5.5703125" customWidth="1"/>
    <col min="14084" max="14084" width="19.28515625" customWidth="1"/>
    <col min="14085" max="14085" width="11" customWidth="1"/>
    <col min="14086" max="14086" width="26" customWidth="1"/>
    <col min="14087" max="14087" width="4.7109375" customWidth="1"/>
    <col min="14088" max="14088" width="5.85546875" customWidth="1"/>
    <col min="14089" max="14089" width="6.28515625" customWidth="1"/>
    <col min="14090" max="14090" width="6.5703125" customWidth="1"/>
    <col min="14091" max="14091" width="6.85546875" bestFit="1" customWidth="1"/>
    <col min="14092" max="14097" width="6.85546875" customWidth="1"/>
    <col min="14099" max="14099" width="5.85546875" bestFit="1" customWidth="1"/>
    <col min="14100" max="14100" width="7.5703125" bestFit="1" customWidth="1"/>
    <col min="14101" max="14101" width="5.85546875" bestFit="1" customWidth="1"/>
    <col min="14102" max="14102" width="7.5703125" bestFit="1" customWidth="1"/>
    <col min="14337" max="14337" width="4.7109375" customWidth="1"/>
    <col min="14338" max="14338" width="4.28515625" customWidth="1"/>
    <col min="14339" max="14339" width="5.5703125" customWidth="1"/>
    <col min="14340" max="14340" width="19.28515625" customWidth="1"/>
    <col min="14341" max="14341" width="11" customWidth="1"/>
    <col min="14342" max="14342" width="26" customWidth="1"/>
    <col min="14343" max="14343" width="4.7109375" customWidth="1"/>
    <col min="14344" max="14344" width="5.85546875" customWidth="1"/>
    <col min="14345" max="14345" width="6.28515625" customWidth="1"/>
    <col min="14346" max="14346" width="6.5703125" customWidth="1"/>
    <col min="14347" max="14347" width="6.85546875" bestFit="1" customWidth="1"/>
    <col min="14348" max="14353" width="6.85546875" customWidth="1"/>
    <col min="14355" max="14355" width="5.85546875" bestFit="1" customWidth="1"/>
    <col min="14356" max="14356" width="7.5703125" bestFit="1" customWidth="1"/>
    <col min="14357" max="14357" width="5.85546875" bestFit="1" customWidth="1"/>
    <col min="14358" max="14358" width="7.5703125" bestFit="1" customWidth="1"/>
    <col min="14593" max="14593" width="4.7109375" customWidth="1"/>
    <col min="14594" max="14594" width="4.28515625" customWidth="1"/>
    <col min="14595" max="14595" width="5.5703125" customWidth="1"/>
    <col min="14596" max="14596" width="19.28515625" customWidth="1"/>
    <col min="14597" max="14597" width="11" customWidth="1"/>
    <col min="14598" max="14598" width="26" customWidth="1"/>
    <col min="14599" max="14599" width="4.7109375" customWidth="1"/>
    <col min="14600" max="14600" width="5.85546875" customWidth="1"/>
    <col min="14601" max="14601" width="6.28515625" customWidth="1"/>
    <col min="14602" max="14602" width="6.5703125" customWidth="1"/>
    <col min="14603" max="14603" width="6.85546875" bestFit="1" customWidth="1"/>
    <col min="14604" max="14609" width="6.85546875" customWidth="1"/>
    <col min="14611" max="14611" width="5.85546875" bestFit="1" customWidth="1"/>
    <col min="14612" max="14612" width="7.5703125" bestFit="1" customWidth="1"/>
    <col min="14613" max="14613" width="5.85546875" bestFit="1" customWidth="1"/>
    <col min="14614" max="14614" width="7.5703125" bestFit="1" customWidth="1"/>
    <col min="14849" max="14849" width="4.7109375" customWidth="1"/>
    <col min="14850" max="14850" width="4.28515625" customWidth="1"/>
    <col min="14851" max="14851" width="5.5703125" customWidth="1"/>
    <col min="14852" max="14852" width="19.28515625" customWidth="1"/>
    <col min="14853" max="14853" width="11" customWidth="1"/>
    <col min="14854" max="14854" width="26" customWidth="1"/>
    <col min="14855" max="14855" width="4.7109375" customWidth="1"/>
    <col min="14856" max="14856" width="5.85546875" customWidth="1"/>
    <col min="14857" max="14857" width="6.28515625" customWidth="1"/>
    <col min="14858" max="14858" width="6.5703125" customWidth="1"/>
    <col min="14859" max="14859" width="6.85546875" bestFit="1" customWidth="1"/>
    <col min="14860" max="14865" width="6.85546875" customWidth="1"/>
    <col min="14867" max="14867" width="5.85546875" bestFit="1" customWidth="1"/>
    <col min="14868" max="14868" width="7.5703125" bestFit="1" customWidth="1"/>
    <col min="14869" max="14869" width="5.85546875" bestFit="1" customWidth="1"/>
    <col min="14870" max="14870" width="7.5703125" bestFit="1" customWidth="1"/>
    <col min="15105" max="15105" width="4.7109375" customWidth="1"/>
    <col min="15106" max="15106" width="4.28515625" customWidth="1"/>
    <col min="15107" max="15107" width="5.5703125" customWidth="1"/>
    <col min="15108" max="15108" width="19.28515625" customWidth="1"/>
    <col min="15109" max="15109" width="11" customWidth="1"/>
    <col min="15110" max="15110" width="26" customWidth="1"/>
    <col min="15111" max="15111" width="4.7109375" customWidth="1"/>
    <col min="15112" max="15112" width="5.85546875" customWidth="1"/>
    <col min="15113" max="15113" width="6.28515625" customWidth="1"/>
    <col min="15114" max="15114" width="6.5703125" customWidth="1"/>
    <col min="15115" max="15115" width="6.85546875" bestFit="1" customWidth="1"/>
    <col min="15116" max="15121" width="6.85546875" customWidth="1"/>
    <col min="15123" max="15123" width="5.85546875" bestFit="1" customWidth="1"/>
    <col min="15124" max="15124" width="7.5703125" bestFit="1" customWidth="1"/>
    <col min="15125" max="15125" width="5.85546875" bestFit="1" customWidth="1"/>
    <col min="15126" max="15126" width="7.5703125" bestFit="1" customWidth="1"/>
    <col min="15361" max="15361" width="4.7109375" customWidth="1"/>
    <col min="15362" max="15362" width="4.28515625" customWidth="1"/>
    <col min="15363" max="15363" width="5.5703125" customWidth="1"/>
    <col min="15364" max="15364" width="19.28515625" customWidth="1"/>
    <col min="15365" max="15365" width="11" customWidth="1"/>
    <col min="15366" max="15366" width="26" customWidth="1"/>
    <col min="15367" max="15367" width="4.7109375" customWidth="1"/>
    <col min="15368" max="15368" width="5.85546875" customWidth="1"/>
    <col min="15369" max="15369" width="6.28515625" customWidth="1"/>
    <col min="15370" max="15370" width="6.5703125" customWidth="1"/>
    <col min="15371" max="15371" width="6.85546875" bestFit="1" customWidth="1"/>
    <col min="15372" max="15377" width="6.85546875" customWidth="1"/>
    <col min="15379" max="15379" width="5.85546875" bestFit="1" customWidth="1"/>
    <col min="15380" max="15380" width="7.5703125" bestFit="1" customWidth="1"/>
    <col min="15381" max="15381" width="5.85546875" bestFit="1" customWidth="1"/>
    <col min="15382" max="15382" width="7.5703125" bestFit="1" customWidth="1"/>
    <col min="15617" max="15617" width="4.7109375" customWidth="1"/>
    <col min="15618" max="15618" width="4.28515625" customWidth="1"/>
    <col min="15619" max="15619" width="5.5703125" customWidth="1"/>
    <col min="15620" max="15620" width="19.28515625" customWidth="1"/>
    <col min="15621" max="15621" width="11" customWidth="1"/>
    <col min="15622" max="15622" width="26" customWidth="1"/>
    <col min="15623" max="15623" width="4.7109375" customWidth="1"/>
    <col min="15624" max="15624" width="5.85546875" customWidth="1"/>
    <col min="15625" max="15625" width="6.28515625" customWidth="1"/>
    <col min="15626" max="15626" width="6.5703125" customWidth="1"/>
    <col min="15627" max="15627" width="6.85546875" bestFit="1" customWidth="1"/>
    <col min="15628" max="15633" width="6.85546875" customWidth="1"/>
    <col min="15635" max="15635" width="5.85546875" bestFit="1" customWidth="1"/>
    <col min="15636" max="15636" width="7.5703125" bestFit="1" customWidth="1"/>
    <col min="15637" max="15637" width="5.85546875" bestFit="1" customWidth="1"/>
    <col min="15638" max="15638" width="7.5703125" bestFit="1" customWidth="1"/>
    <col min="15873" max="15873" width="4.7109375" customWidth="1"/>
    <col min="15874" max="15874" width="4.28515625" customWidth="1"/>
    <col min="15875" max="15875" width="5.5703125" customWidth="1"/>
    <col min="15876" max="15876" width="19.28515625" customWidth="1"/>
    <col min="15877" max="15877" width="11" customWidth="1"/>
    <col min="15878" max="15878" width="26" customWidth="1"/>
    <col min="15879" max="15879" width="4.7109375" customWidth="1"/>
    <col min="15880" max="15880" width="5.85546875" customWidth="1"/>
    <col min="15881" max="15881" width="6.28515625" customWidth="1"/>
    <col min="15882" max="15882" width="6.5703125" customWidth="1"/>
    <col min="15883" max="15883" width="6.85546875" bestFit="1" customWidth="1"/>
    <col min="15884" max="15889" width="6.85546875" customWidth="1"/>
    <col min="15891" max="15891" width="5.85546875" bestFit="1" customWidth="1"/>
    <col min="15892" max="15892" width="7.5703125" bestFit="1" customWidth="1"/>
    <col min="15893" max="15893" width="5.85546875" bestFit="1" customWidth="1"/>
    <col min="15894" max="15894" width="7.5703125" bestFit="1" customWidth="1"/>
    <col min="16129" max="16129" width="4.7109375" customWidth="1"/>
    <col min="16130" max="16130" width="4.28515625" customWidth="1"/>
    <col min="16131" max="16131" width="5.5703125" customWidth="1"/>
    <col min="16132" max="16132" width="19.28515625" customWidth="1"/>
    <col min="16133" max="16133" width="11" customWidth="1"/>
    <col min="16134" max="16134" width="26" customWidth="1"/>
    <col min="16135" max="16135" width="4.7109375" customWidth="1"/>
    <col min="16136" max="16136" width="5.85546875" customWidth="1"/>
    <col min="16137" max="16137" width="6.28515625" customWidth="1"/>
    <col min="16138" max="16138" width="6.5703125" customWidth="1"/>
    <col min="16139" max="16139" width="6.85546875" bestFit="1" customWidth="1"/>
    <col min="16140" max="16145" width="6.85546875" customWidth="1"/>
    <col min="16147" max="16147" width="5.85546875" bestFit="1" customWidth="1"/>
    <col min="16148" max="16148" width="7.5703125" bestFit="1" customWidth="1"/>
    <col min="16149" max="16149" width="5.85546875" bestFit="1" customWidth="1"/>
    <col min="16150" max="16150" width="7.5703125" bestFit="1" customWidth="1"/>
  </cols>
  <sheetData>
    <row r="1" spans="1:22" x14ac:dyDescent="0.2">
      <c r="A1" s="1" t="s">
        <v>19</v>
      </c>
      <c r="B1" s="2"/>
      <c r="C1" s="3"/>
      <c r="D1" s="4" t="str">
        <f>'vrhačský pětiboj'!D1</f>
        <v>vrhačský pětiboj</v>
      </c>
      <c r="E1" s="4"/>
      <c r="F1" s="4"/>
      <c r="G1" s="5"/>
      <c r="H1" s="2" t="s">
        <v>34</v>
      </c>
      <c r="I1" s="6"/>
      <c r="J1" s="6"/>
      <c r="K1" s="7"/>
      <c r="L1" s="35"/>
      <c r="M1" s="35"/>
      <c r="N1" s="35"/>
      <c r="O1" s="35"/>
      <c r="P1" s="35"/>
      <c r="Q1" s="7"/>
      <c r="R1" s="34"/>
      <c r="S1" s="99" t="s">
        <v>22</v>
      </c>
      <c r="T1" s="100" t="s">
        <v>0</v>
      </c>
      <c r="U1" s="99" t="s">
        <v>22</v>
      </c>
      <c r="V1" s="100" t="s">
        <v>0</v>
      </c>
    </row>
    <row r="2" spans="1:22" x14ac:dyDescent="0.2">
      <c r="A2" s="8" t="s">
        <v>17</v>
      </c>
      <c r="B2" s="9"/>
      <c r="C2" s="50"/>
      <c r="D2" s="10" t="str">
        <f>'vrhačský pětiboj'!D2</f>
        <v>Klatovy</v>
      </c>
      <c r="E2" s="51">
        <f>'vrhačský pětiboj'!E2</f>
        <v>45213</v>
      </c>
      <c r="G2" s="11"/>
      <c r="H2" s="9" t="s">
        <v>1</v>
      </c>
      <c r="K2" s="12"/>
      <c r="L2" s="30"/>
      <c r="M2" s="30"/>
      <c r="N2" s="84"/>
      <c r="O2" s="30"/>
      <c r="P2" s="30"/>
      <c r="Q2" s="12"/>
      <c r="R2" s="65"/>
      <c r="S2" s="108">
        <v>35</v>
      </c>
      <c r="T2" s="101">
        <v>1.0438000000000001</v>
      </c>
      <c r="U2" s="108">
        <v>35</v>
      </c>
      <c r="V2" s="101">
        <v>1.0236000000000001</v>
      </c>
    </row>
    <row r="3" spans="1:22" x14ac:dyDescent="0.2">
      <c r="A3" s="13" t="s">
        <v>18</v>
      </c>
      <c r="B3" s="14"/>
      <c r="C3" s="15"/>
      <c r="D3" s="16" t="str">
        <f>'vrhačský pětiboj'!D3</f>
        <v>Klatovy</v>
      </c>
      <c r="E3" s="16"/>
      <c r="F3" s="16"/>
      <c r="G3" s="17"/>
      <c r="H3" s="14"/>
      <c r="I3" s="18"/>
      <c r="J3" s="18"/>
      <c r="K3" s="19"/>
      <c r="L3" s="33"/>
      <c r="M3" s="33"/>
      <c r="N3" s="33"/>
      <c r="O3" s="33"/>
      <c r="P3" s="33"/>
      <c r="Q3" s="19"/>
      <c r="R3" s="66"/>
      <c r="S3" s="110">
        <v>36</v>
      </c>
      <c r="T3" s="103">
        <v>1.0586</v>
      </c>
      <c r="U3" s="110">
        <v>36</v>
      </c>
      <c r="V3" s="103">
        <v>1.0439000000000001</v>
      </c>
    </row>
    <row r="4" spans="1:22" ht="18" x14ac:dyDescent="0.2">
      <c r="A4" s="149" t="s">
        <v>35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20"/>
      <c r="M4" s="20"/>
      <c r="N4" s="20"/>
      <c r="O4" s="20"/>
      <c r="P4" s="20"/>
      <c r="Q4" s="20"/>
      <c r="R4" s="67"/>
      <c r="S4" s="110">
        <v>37</v>
      </c>
      <c r="T4" s="103">
        <v>1.0738000000000001</v>
      </c>
      <c r="U4" s="110">
        <v>37</v>
      </c>
      <c r="V4" s="103">
        <v>1.0646</v>
      </c>
    </row>
    <row r="5" spans="1:22" x14ac:dyDescent="0.2">
      <c r="A5" s="22" t="s">
        <v>2</v>
      </c>
      <c r="B5" s="22" t="s">
        <v>15</v>
      </c>
      <c r="C5" s="23" t="s">
        <v>14</v>
      </c>
      <c r="D5" s="24" t="s">
        <v>3</v>
      </c>
      <c r="E5" s="24" t="s">
        <v>4</v>
      </c>
      <c r="F5" s="24" t="s">
        <v>5</v>
      </c>
      <c r="G5" s="24" t="s">
        <v>6</v>
      </c>
      <c r="H5" s="24" t="s">
        <v>7</v>
      </c>
      <c r="I5" s="24" t="s">
        <v>13</v>
      </c>
      <c r="J5" s="106" t="s">
        <v>8</v>
      </c>
      <c r="K5" s="39" t="s">
        <v>26</v>
      </c>
      <c r="L5" s="123" t="s">
        <v>12</v>
      </c>
      <c r="M5" s="123" t="s">
        <v>11</v>
      </c>
      <c r="N5" s="123" t="s">
        <v>10</v>
      </c>
      <c r="O5" s="25" t="s">
        <v>27</v>
      </c>
      <c r="P5" s="25" t="s">
        <v>28</v>
      </c>
      <c r="Q5" s="25" t="s">
        <v>29</v>
      </c>
      <c r="R5" s="27" t="s">
        <v>9</v>
      </c>
      <c r="S5" s="110">
        <v>38</v>
      </c>
      <c r="T5" s="103">
        <v>1.0893999999999999</v>
      </c>
      <c r="U5" s="110">
        <v>38</v>
      </c>
      <c r="V5" s="103">
        <v>1.0858000000000001</v>
      </c>
    </row>
    <row r="6" spans="1:22" x14ac:dyDescent="0.2">
      <c r="A6" s="62" t="str">
        <f>IF('vrhačský pětiboj'!A6="","",'vrhačský pětiboj'!A6)</f>
        <v/>
      </c>
      <c r="B6" s="113" t="str">
        <f>IF('vrhačský pětiboj'!B6="","",'vrhačský pětiboj'!B6)</f>
        <v>M60+</v>
      </c>
      <c r="C6" s="62" t="str">
        <f>IF('vrhačský pětiboj'!C6="","",'vrhačský pětiboj'!C6)</f>
        <v/>
      </c>
      <c r="D6" s="98" t="str">
        <f>IF('vrhačský pětiboj'!D6="","",'vrhačský pětiboj'!D6)</f>
        <v>Sosna Václav</v>
      </c>
      <c r="E6" s="105">
        <f>IF('vrhačský pětiboj'!E6="","",'vrhačský pětiboj'!E6)</f>
        <v>17585</v>
      </c>
      <c r="F6" s="98" t="str">
        <f>IF('vrhačský pětiboj'!F6="","",'vrhačský pětiboj'!F6)</f>
        <v>TJ Písek</v>
      </c>
      <c r="G6" s="62">
        <f>IF('vrhačský pětiboj'!G6="","",'vrhačský pětiboj'!G6)</f>
        <v>75</v>
      </c>
      <c r="H6" s="69">
        <f>IF(MAX(L6,M6,N6)=0,"",MAX(L6,M6,N6))</f>
        <v>29.53</v>
      </c>
      <c r="I6" s="120">
        <f>IF(H6="","",FLOOR(H6*(VLOOKUP(G6,$S$2:$T$67,2,0)),0.01))</f>
        <v>52.35</v>
      </c>
      <c r="J6" s="112">
        <f>IF(I6="","",IF(I6&lt;7,0,FLOOR((10.14*(I6-7)^1.08),1)))</f>
        <v>623</v>
      </c>
      <c r="K6" s="119" t="str">
        <f>IF(G6="","",IF(G6&lt;50,"800g",IF(G6&lt;60,"700g",IF(G6&lt;70,"600g",IF(G6&lt;80,"500g","400g")))))</f>
        <v>500g</v>
      </c>
      <c r="L6" s="127">
        <v>29.53</v>
      </c>
      <c r="M6" s="128"/>
      <c r="N6" s="128"/>
      <c r="O6" s="69"/>
      <c r="P6" s="69"/>
      <c r="Q6" s="69"/>
      <c r="R6" s="26">
        <f>IF(H6="","",E$2)</f>
        <v>45213</v>
      </c>
      <c r="S6" s="110">
        <v>39</v>
      </c>
      <c r="T6" s="103">
        <v>1.1053999999999999</v>
      </c>
      <c r="U6" s="110">
        <v>39</v>
      </c>
      <c r="V6" s="103">
        <v>1.1074999999999999</v>
      </c>
    </row>
    <row r="7" spans="1:22" x14ac:dyDescent="0.2">
      <c r="A7" s="62" t="str">
        <f>IF('vrhačský pětiboj'!A7="","",'vrhačský pětiboj'!A7)</f>
        <v/>
      </c>
      <c r="B7" s="113" t="str">
        <f>IF('vrhačský pětiboj'!B7="","",'vrhačský pětiboj'!B7)</f>
        <v>M60+</v>
      </c>
      <c r="C7" s="62" t="str">
        <f>IF('vrhačský pětiboj'!C7="","",'vrhačský pětiboj'!C7)</f>
        <v/>
      </c>
      <c r="D7" s="98" t="str">
        <f>IF('vrhačský pětiboj'!D7="","",'vrhačský pětiboj'!D7)</f>
        <v>Boldan Arnošt</v>
      </c>
      <c r="E7" s="105">
        <f>IF('vrhačský pětiboj'!E7="","",'vrhačský pětiboj'!E7)</f>
        <v>12621</v>
      </c>
      <c r="F7" s="98" t="str">
        <f>IF('vrhačský pětiboj'!F7="","",'vrhačský pětiboj'!F7)</f>
        <v>Atletika Klatovy</v>
      </c>
      <c r="G7" s="62">
        <f>IF('vrhačský pětiboj'!G7="","",'vrhačský pětiboj'!G7)</f>
        <v>89</v>
      </c>
      <c r="H7" s="69">
        <f t="shared" ref="H7:H60" si="0">IF(MAX(L7,M7,N7)=0,"",MAX(L7,M7,N7))</f>
        <v>6.31</v>
      </c>
      <c r="I7" s="120">
        <f t="shared" ref="I7:I60" si="1">IF(H7="","",FLOOR(H7*(VLOOKUP(G7,$S$2:$T$67,2,0)),0.01))</f>
        <v>16.27</v>
      </c>
      <c r="J7" s="112">
        <f t="shared" ref="J7:J60" si="2">IF(I7="","",IF(I7&lt;7,0,FLOOR((10.14*(I7-7)^1.08),1)))</f>
        <v>112</v>
      </c>
      <c r="K7" s="119" t="str">
        <f t="shared" ref="K7:K60" si="3">IF(G7="","",IF(G7&lt;50,"800g",IF(G7&lt;60,"700g",IF(G7&lt;70,"600g",IF(G7&lt;80,"500g","400g")))))</f>
        <v>400g</v>
      </c>
      <c r="L7" s="127">
        <v>6.31</v>
      </c>
      <c r="M7" s="128"/>
      <c r="N7" s="128"/>
      <c r="O7" s="69"/>
      <c r="P7" s="69"/>
      <c r="Q7" s="69"/>
      <c r="R7" s="26">
        <f t="shared" ref="R7:R60" si="4">IF(H7="","",E$2)</f>
        <v>45213</v>
      </c>
      <c r="S7" s="108">
        <v>40</v>
      </c>
      <c r="T7" s="101">
        <v>1.1217999999999999</v>
      </c>
      <c r="U7" s="108">
        <v>40</v>
      </c>
      <c r="V7" s="101">
        <v>1.1297999999999999</v>
      </c>
    </row>
    <row r="8" spans="1:22" x14ac:dyDescent="0.2">
      <c r="A8" s="62" t="str">
        <f>IF('vrhačský pětiboj'!A8="","",'vrhačský pětiboj'!A8)</f>
        <v/>
      </c>
      <c r="B8" s="113" t="str">
        <f>IF('vrhačský pětiboj'!B8="","",'vrhačský pětiboj'!B8)</f>
        <v>M60+</v>
      </c>
      <c r="C8" s="62" t="str">
        <f>IF('vrhačský pětiboj'!C8="","",'vrhačský pětiboj'!C8)</f>
        <v/>
      </c>
      <c r="D8" s="98" t="str">
        <f>IF('vrhačský pětiboj'!D8="","",'vrhačský pětiboj'!D8)</f>
        <v>Hovorka Bohumil</v>
      </c>
      <c r="E8" s="105">
        <f>IF('vrhačský pětiboj'!E8="","",'vrhačský pětiboj'!E8)</f>
        <v>19238</v>
      </c>
      <c r="F8" s="98" t="str">
        <f>IF('vrhačský pětiboj'!F8="","",'vrhačský pětiboj'!F8)</f>
        <v>FK Drevníky</v>
      </c>
      <c r="G8" s="62">
        <f>IF('vrhačský pětiboj'!G8="","",'vrhačský pětiboj'!G8)</f>
        <v>71</v>
      </c>
      <c r="H8" s="69">
        <f t="shared" si="0"/>
        <v>28.16</v>
      </c>
      <c r="I8" s="120">
        <f t="shared" si="1"/>
        <v>44.93</v>
      </c>
      <c r="J8" s="112">
        <f t="shared" si="2"/>
        <v>514</v>
      </c>
      <c r="K8" s="119" t="str">
        <f t="shared" si="3"/>
        <v>500g</v>
      </c>
      <c r="L8" s="127">
        <v>28.16</v>
      </c>
      <c r="M8" s="128"/>
      <c r="N8" s="128"/>
      <c r="O8" s="69"/>
      <c r="P8" s="69"/>
      <c r="Q8" s="69"/>
      <c r="R8" s="26">
        <f t="shared" si="4"/>
        <v>45213</v>
      </c>
      <c r="S8" s="110">
        <v>41</v>
      </c>
      <c r="T8" s="103">
        <v>1.1386000000000001</v>
      </c>
      <c r="U8" s="110">
        <v>41</v>
      </c>
      <c r="V8" s="103">
        <v>1.1526000000000001</v>
      </c>
    </row>
    <row r="9" spans="1:22" x14ac:dyDescent="0.2">
      <c r="A9" s="62" t="str">
        <f>IF('vrhačský pětiboj'!A9="","",'vrhačský pětiboj'!A9)</f>
        <v/>
      </c>
      <c r="B9" s="113" t="str">
        <f>IF('vrhačský pětiboj'!B9="","",'vrhačský pětiboj'!B9)</f>
        <v>M60+</v>
      </c>
      <c r="C9" s="62" t="str">
        <f>IF('vrhačský pětiboj'!C9="","",'vrhačský pětiboj'!C9)</f>
        <v/>
      </c>
      <c r="D9" s="98" t="str">
        <f>IF('vrhačský pětiboj'!D9="","",'vrhačský pětiboj'!D9)</f>
        <v>Klečka Jiří</v>
      </c>
      <c r="E9" s="105">
        <f>IF('vrhačský pětiboj'!E9="","",'vrhačský pětiboj'!E9)</f>
        <v>20562</v>
      </c>
      <c r="F9" s="98" t="str">
        <f>IF('vrhačský pětiboj'!F9="","",'vrhačský pětiboj'!F9)</f>
        <v>Atletika Klatovy</v>
      </c>
      <c r="G9" s="62">
        <f>IF('vrhačský pětiboj'!G9="","",'vrhačský pětiboj'!G9)</f>
        <v>67</v>
      </c>
      <c r="H9" s="69">
        <f t="shared" si="0"/>
        <v>21.28</v>
      </c>
      <c r="I9" s="120">
        <f t="shared" si="1"/>
        <v>33.79</v>
      </c>
      <c r="J9" s="112">
        <f t="shared" si="2"/>
        <v>353</v>
      </c>
      <c r="K9" s="119" t="str">
        <f t="shared" si="3"/>
        <v>600g</v>
      </c>
      <c r="L9" s="127">
        <v>21.28</v>
      </c>
      <c r="M9" s="128"/>
      <c r="N9" s="128"/>
      <c r="O9" s="69"/>
      <c r="P9" s="69"/>
      <c r="Q9" s="69"/>
      <c r="R9" s="26">
        <f t="shared" si="4"/>
        <v>45213</v>
      </c>
      <c r="S9" s="110">
        <v>42</v>
      </c>
      <c r="T9" s="103">
        <v>1.1559999999999999</v>
      </c>
      <c r="U9" s="110">
        <v>42</v>
      </c>
      <c r="V9" s="103">
        <v>1.1758999999999999</v>
      </c>
    </row>
    <row r="10" spans="1:22" x14ac:dyDescent="0.2">
      <c r="A10" s="62" t="str">
        <f>IF('vrhačský pětiboj'!A10="","",'vrhačský pětiboj'!A10)</f>
        <v/>
      </c>
      <c r="B10" s="113" t="str">
        <f>IF('vrhačský pětiboj'!B10="","",'vrhačský pětiboj'!B10)</f>
        <v>M60+</v>
      </c>
      <c r="C10" s="62" t="str">
        <f>IF('vrhačský pětiboj'!C10="","",'vrhačský pětiboj'!C10)</f>
        <v/>
      </c>
      <c r="D10" s="98" t="str">
        <f>IF('vrhačský pětiboj'!D10="","",'vrhačský pětiboj'!D10)</f>
        <v>Potužák Jaromír</v>
      </c>
      <c r="E10" s="105">
        <f>IF('vrhačský pětiboj'!E10="","",'vrhačský pětiboj'!E10)</f>
        <v>20623</v>
      </c>
      <c r="F10" s="98" t="str">
        <f>IF('vrhačský pětiboj'!F10="","",'vrhačský pětiboj'!F10)</f>
        <v>TJ Sušice</v>
      </c>
      <c r="G10" s="62">
        <f>IF('vrhačský pětiboj'!G10="","",'vrhačský pětiboj'!G10)</f>
        <v>67</v>
      </c>
      <c r="H10" s="69">
        <f t="shared" si="0"/>
        <v>17.34</v>
      </c>
      <c r="I10" s="120">
        <f t="shared" si="1"/>
        <v>27.53</v>
      </c>
      <c r="J10" s="112">
        <f t="shared" si="2"/>
        <v>265</v>
      </c>
      <c r="K10" s="119" t="str">
        <f t="shared" si="3"/>
        <v>600g</v>
      </c>
      <c r="L10" s="127">
        <v>17.34</v>
      </c>
      <c r="M10" s="128"/>
      <c r="N10" s="128"/>
      <c r="O10" s="69"/>
      <c r="P10" s="69"/>
      <c r="Q10" s="69"/>
      <c r="R10" s="26">
        <f t="shared" si="4"/>
        <v>45213</v>
      </c>
      <c r="S10" s="110">
        <v>43</v>
      </c>
      <c r="T10" s="103">
        <v>1.1738</v>
      </c>
      <c r="U10" s="110">
        <v>43</v>
      </c>
      <c r="V10" s="103">
        <v>1.1998</v>
      </c>
    </row>
    <row r="11" spans="1:22" x14ac:dyDescent="0.2">
      <c r="A11" s="62" t="str">
        <f>IF('vrhačský pětiboj'!A11="","",'vrhačský pětiboj'!A11)</f>
        <v/>
      </c>
      <c r="B11" s="113" t="str">
        <f>IF('vrhačský pětiboj'!B11="","",'vrhačský pětiboj'!B11)</f>
        <v>M60+</v>
      </c>
      <c r="C11" s="62" t="str">
        <f>IF('vrhačský pětiboj'!C11="","",'vrhačský pětiboj'!C11)</f>
        <v/>
      </c>
      <c r="D11" s="98" t="str">
        <f>IF('vrhačský pětiboj'!D11="","",'vrhačský pětiboj'!D11)</f>
        <v>Růženecký Petr</v>
      </c>
      <c r="E11" s="105">
        <f>IF('vrhačský pětiboj'!E11="","",'vrhačský pětiboj'!E11)</f>
        <v>21430</v>
      </c>
      <c r="F11" s="98" t="str">
        <f>IF('vrhačský pětiboj'!F11="","",'vrhačský pětiboj'!F11)</f>
        <v>ASK Dipoli</v>
      </c>
      <c r="G11" s="62">
        <f>IF('vrhačský pětiboj'!G11="","",'vrhačský pětiboj'!G11)</f>
        <v>65</v>
      </c>
      <c r="H11" s="69">
        <f t="shared" si="0"/>
        <v>27.19</v>
      </c>
      <c r="I11" s="120">
        <f t="shared" si="1"/>
        <v>41.28</v>
      </c>
      <c r="J11" s="112">
        <f t="shared" si="2"/>
        <v>461</v>
      </c>
      <c r="K11" s="119" t="str">
        <f t="shared" si="3"/>
        <v>600g</v>
      </c>
      <c r="L11" s="127">
        <v>27.19</v>
      </c>
      <c r="M11" s="128"/>
      <c r="N11" s="128"/>
      <c r="O11" s="69"/>
      <c r="P11" s="69"/>
      <c r="Q11" s="69"/>
      <c r="R11" s="26">
        <f t="shared" si="4"/>
        <v>45213</v>
      </c>
      <c r="S11" s="110">
        <v>44</v>
      </c>
      <c r="T11" s="103">
        <v>1.1920999999999999</v>
      </c>
      <c r="U11" s="110">
        <v>44</v>
      </c>
      <c r="V11" s="103">
        <v>1.2243999999999999</v>
      </c>
    </row>
    <row r="12" spans="1:22" x14ac:dyDescent="0.2">
      <c r="A12" s="62" t="str">
        <f>IF('vrhačský pětiboj'!A12="","",'vrhačský pětiboj'!A12)</f>
        <v/>
      </c>
      <c r="B12" s="113" t="str">
        <f>IF('vrhačský pětiboj'!B12="","",'vrhačský pětiboj'!B12)</f>
        <v>M35-59</v>
      </c>
      <c r="C12" s="62" t="str">
        <f>IF('vrhačský pětiboj'!C12="","",'vrhačský pětiboj'!C12)</f>
        <v/>
      </c>
      <c r="D12" s="98" t="str">
        <f>IF('vrhačský pětiboj'!D12="","",'vrhačský pětiboj'!D12)</f>
        <v>Pour Miroslav</v>
      </c>
      <c r="E12" s="105">
        <f>IF('vrhačský pětiboj'!E12="","",'vrhačský pětiboj'!E12)</f>
        <v>27084</v>
      </c>
      <c r="F12" s="98" t="str">
        <f>IF('vrhačský pětiboj'!F12="","",'vrhačský pětiboj'!F12)</f>
        <v>Atletika Klatovy</v>
      </c>
      <c r="G12" s="62">
        <f>IF('vrhačský pětiboj'!G12="","",'vrhačský pětiboj'!G12)</f>
        <v>49</v>
      </c>
      <c r="H12" s="69">
        <f t="shared" si="0"/>
        <v>22.7</v>
      </c>
      <c r="I12" s="120">
        <f t="shared" si="1"/>
        <v>29.330000000000002</v>
      </c>
      <c r="J12" s="112">
        <f t="shared" si="2"/>
        <v>290</v>
      </c>
      <c r="K12" s="119" t="str">
        <f t="shared" si="3"/>
        <v>800g</v>
      </c>
      <c r="L12" s="127">
        <v>22.7</v>
      </c>
      <c r="M12" s="128"/>
      <c r="N12" s="128"/>
      <c r="O12" s="69"/>
      <c r="P12" s="69"/>
      <c r="Q12" s="69"/>
      <c r="R12" s="26">
        <f t="shared" si="4"/>
        <v>45213</v>
      </c>
      <c r="S12" s="108">
        <v>45</v>
      </c>
      <c r="T12" s="101">
        <v>1.2110000000000001</v>
      </c>
      <c r="U12" s="108">
        <v>45</v>
      </c>
      <c r="V12" s="101">
        <v>1.2495000000000001</v>
      </c>
    </row>
    <row r="13" spans="1:22" x14ac:dyDescent="0.2">
      <c r="A13" s="62" t="str">
        <f>IF('vrhačský pětiboj'!A13="","",'vrhačský pětiboj'!A13)</f>
        <v/>
      </c>
      <c r="B13" s="113" t="str">
        <f>IF('vrhačský pětiboj'!B13="","",'vrhačský pětiboj'!B13)</f>
        <v>M60+</v>
      </c>
      <c r="C13" s="62" t="str">
        <f>IF('vrhačský pětiboj'!C13="","",'vrhačský pětiboj'!C13)</f>
        <v/>
      </c>
      <c r="D13" s="98" t="str">
        <f>IF('vrhačský pětiboj'!D13="","",'vrhačský pětiboj'!D13)</f>
        <v>Šafář Eduard</v>
      </c>
      <c r="E13" s="105">
        <f>IF('vrhačský pětiboj'!E13="","",'vrhačský pětiboj'!E13)</f>
        <v>18734</v>
      </c>
      <c r="F13" s="98" t="str">
        <f>IF('vrhačský pětiboj'!F13="","",'vrhačský pětiboj'!F13)</f>
        <v>Zruč - Senec</v>
      </c>
      <c r="G13" s="62">
        <f>IF('vrhačský pětiboj'!G13="","",'vrhačský pětiboj'!G13)</f>
        <v>72</v>
      </c>
      <c r="H13" s="69">
        <f t="shared" si="0"/>
        <v>24.83</v>
      </c>
      <c r="I13" s="120">
        <f t="shared" si="1"/>
        <v>40.630000000000003</v>
      </c>
      <c r="J13" s="112">
        <f t="shared" si="2"/>
        <v>451</v>
      </c>
      <c r="K13" s="119" t="str">
        <f t="shared" si="3"/>
        <v>500g</v>
      </c>
      <c r="L13" s="127">
        <v>24.83</v>
      </c>
      <c r="M13" s="128"/>
      <c r="N13" s="128"/>
      <c r="O13" s="69"/>
      <c r="P13" s="69"/>
      <c r="Q13" s="69"/>
      <c r="R13" s="26">
        <f t="shared" si="4"/>
        <v>45213</v>
      </c>
      <c r="S13" s="110">
        <v>46</v>
      </c>
      <c r="T13" s="103">
        <v>1.2303999999999999</v>
      </c>
      <c r="U13" s="110">
        <v>46</v>
      </c>
      <c r="V13" s="103">
        <v>1.2754000000000001</v>
      </c>
    </row>
    <row r="14" spans="1:22" x14ac:dyDescent="0.2">
      <c r="A14" s="62" t="str">
        <f>IF('vrhačský pětiboj'!A14="","",'vrhačský pětiboj'!A14)</f>
        <v/>
      </c>
      <c r="B14" s="113" t="str">
        <f>IF('vrhačský pětiboj'!B14="","",'vrhačský pětiboj'!B14)</f>
        <v>M60+</v>
      </c>
      <c r="C14" s="62" t="str">
        <f>IF('vrhačský pětiboj'!C14="","",'vrhačský pětiboj'!C14)</f>
        <v/>
      </c>
      <c r="D14" s="98" t="str">
        <f>IF('vrhačský pětiboj'!D14="","",'vrhačský pětiboj'!D14)</f>
        <v xml:space="preserve">Venas Jan </v>
      </c>
      <c r="E14" s="105">
        <f>IF('vrhačský pětiboj'!E14="","",'vrhačský pětiboj'!E14)</f>
        <v>18622</v>
      </c>
      <c r="F14" s="98" t="str">
        <f>IF('vrhačský pětiboj'!F14="","",'vrhačský pětiboj'!F14)</f>
        <v>Zruč - Senec</v>
      </c>
      <c r="G14" s="62">
        <f>IF('vrhačský pětiboj'!G14="","",'vrhačský pětiboj'!G14)</f>
        <v>72</v>
      </c>
      <c r="H14" s="69">
        <f t="shared" si="0"/>
        <v>24.08</v>
      </c>
      <c r="I14" s="120">
        <f t="shared" si="1"/>
        <v>39.410000000000004</v>
      </c>
      <c r="J14" s="112">
        <f t="shared" si="2"/>
        <v>434</v>
      </c>
      <c r="K14" s="119" t="str">
        <f t="shared" si="3"/>
        <v>500g</v>
      </c>
      <c r="L14" s="127">
        <v>24.08</v>
      </c>
      <c r="M14" s="128"/>
      <c r="N14" s="128"/>
      <c r="O14" s="69"/>
      <c r="P14" s="69"/>
      <c r="Q14" s="69"/>
      <c r="R14" s="26">
        <f t="shared" si="4"/>
        <v>45213</v>
      </c>
      <c r="S14" s="110">
        <v>47</v>
      </c>
      <c r="T14" s="103">
        <v>1.2504</v>
      </c>
      <c r="U14" s="110">
        <v>47</v>
      </c>
      <c r="V14" s="103">
        <v>1.3019000000000001</v>
      </c>
    </row>
    <row r="15" spans="1:22" x14ac:dyDescent="0.2">
      <c r="A15" s="62" t="str">
        <f>IF('vrhačský pětiboj'!A15="","",'vrhačský pětiboj'!A15)</f>
        <v/>
      </c>
      <c r="B15" s="113" t="str">
        <f>IF('vrhačský pětiboj'!B15="","",'vrhačský pětiboj'!B15)</f>
        <v>M60+</v>
      </c>
      <c r="C15" s="62" t="str">
        <f>IF('vrhačský pětiboj'!C15="","",'vrhačský pětiboj'!C15)</f>
        <v/>
      </c>
      <c r="D15" s="98" t="str">
        <f>IF('vrhačský pětiboj'!D15="","",'vrhačský pětiboj'!D15)</f>
        <v>Kuneš Jaroslav</v>
      </c>
      <c r="E15" s="105">
        <f>IF('vrhačský pětiboj'!E15="","",'vrhačský pětiboj'!E15)</f>
        <v>18564</v>
      </c>
      <c r="F15" s="98" t="str">
        <f>IF('vrhačský pětiboj'!F15="","",'vrhačský pětiboj'!F15)</f>
        <v>Jiskra Domažlice</v>
      </c>
      <c r="G15" s="62">
        <f>IF('vrhačský pětiboj'!G15="","",'vrhačský pětiboj'!G15)</f>
        <v>72</v>
      </c>
      <c r="H15" s="69">
        <f t="shared" si="0"/>
        <v>24.83</v>
      </c>
      <c r="I15" s="120">
        <f t="shared" si="1"/>
        <v>40.630000000000003</v>
      </c>
      <c r="J15" s="112">
        <f t="shared" si="2"/>
        <v>451</v>
      </c>
      <c r="K15" s="119" t="str">
        <f t="shared" si="3"/>
        <v>500g</v>
      </c>
      <c r="L15" s="127">
        <v>24.83</v>
      </c>
      <c r="M15" s="128"/>
      <c r="N15" s="128"/>
      <c r="O15" s="69"/>
      <c r="P15" s="69"/>
      <c r="Q15" s="69"/>
      <c r="R15" s="26">
        <f t="shared" si="4"/>
        <v>45213</v>
      </c>
      <c r="S15" s="110">
        <v>48</v>
      </c>
      <c r="T15" s="103">
        <v>1.2709999999999999</v>
      </c>
      <c r="U15" s="110">
        <v>48</v>
      </c>
      <c r="V15" s="103">
        <v>1.3290999999999999</v>
      </c>
    </row>
    <row r="16" spans="1:22" x14ac:dyDescent="0.2">
      <c r="A16" s="62" t="str">
        <f>IF('vrhačský pětiboj'!A16="","",'vrhačský pětiboj'!A16)</f>
        <v/>
      </c>
      <c r="B16" s="113" t="str">
        <f>IF('vrhačský pětiboj'!B16="","",'vrhačský pětiboj'!B16)</f>
        <v/>
      </c>
      <c r="C16" s="62" t="str">
        <f>IF('vrhačský pětiboj'!C16="","",'vrhačský pětiboj'!C16)</f>
        <v/>
      </c>
      <c r="D16" s="98" t="str">
        <f>IF('vrhačský pětiboj'!D16="","",'vrhačský pětiboj'!D16)</f>
        <v/>
      </c>
      <c r="E16" s="105" t="str">
        <f>IF('vrhačský pětiboj'!E16="","",'vrhačský pětiboj'!E16)</f>
        <v/>
      </c>
      <c r="F16" s="98" t="str">
        <f>IF('vrhačský pětiboj'!F16="","",'vrhačský pětiboj'!F16)</f>
        <v/>
      </c>
      <c r="G16" s="62" t="str">
        <f>IF('vrhačský pětiboj'!G16="","",'vrhačský pětiboj'!G16)</f>
        <v/>
      </c>
      <c r="H16" s="69" t="str">
        <f t="shared" si="0"/>
        <v/>
      </c>
      <c r="I16" s="120" t="str">
        <f t="shared" si="1"/>
        <v/>
      </c>
      <c r="J16" s="112" t="str">
        <f t="shared" si="2"/>
        <v/>
      </c>
      <c r="K16" s="119" t="str">
        <f t="shared" si="3"/>
        <v/>
      </c>
      <c r="L16" s="127"/>
      <c r="M16" s="128"/>
      <c r="N16" s="128"/>
      <c r="O16" s="69"/>
      <c r="P16" s="69"/>
      <c r="Q16" s="69"/>
      <c r="R16" s="26" t="str">
        <f t="shared" si="4"/>
        <v/>
      </c>
      <c r="S16" s="110">
        <v>49</v>
      </c>
      <c r="T16" s="103">
        <v>1.2923</v>
      </c>
      <c r="U16" s="110">
        <v>49</v>
      </c>
      <c r="V16" s="103">
        <v>1.357</v>
      </c>
    </row>
    <row r="17" spans="1:22" x14ac:dyDescent="0.2">
      <c r="A17" s="62" t="str">
        <f>IF('vrhačský pětiboj'!A17="","",'vrhačský pětiboj'!A17)</f>
        <v/>
      </c>
      <c r="B17" s="113" t="str">
        <f>IF('vrhačský pětiboj'!B17="","",'vrhačský pětiboj'!B17)</f>
        <v/>
      </c>
      <c r="C17" s="62" t="str">
        <f>IF('vrhačský pětiboj'!C17="","",'vrhačský pětiboj'!C17)</f>
        <v/>
      </c>
      <c r="D17" s="98" t="str">
        <f>IF('vrhačský pětiboj'!D17="","",'vrhačský pětiboj'!D17)</f>
        <v/>
      </c>
      <c r="E17" s="105" t="str">
        <f>IF('vrhačský pětiboj'!E17="","",'vrhačský pětiboj'!E17)</f>
        <v/>
      </c>
      <c r="F17" s="98" t="str">
        <f>IF('vrhačský pětiboj'!F17="","",'vrhačský pětiboj'!F17)</f>
        <v/>
      </c>
      <c r="G17" s="62" t="str">
        <f>IF('vrhačský pětiboj'!G17="","",'vrhačský pětiboj'!G17)</f>
        <v/>
      </c>
      <c r="H17" s="69" t="str">
        <f t="shared" si="0"/>
        <v/>
      </c>
      <c r="I17" s="120" t="str">
        <f t="shared" si="1"/>
        <v/>
      </c>
      <c r="J17" s="112" t="str">
        <f t="shared" si="2"/>
        <v/>
      </c>
      <c r="K17" s="119" t="str">
        <f t="shared" si="3"/>
        <v/>
      </c>
      <c r="L17" s="127"/>
      <c r="M17" s="128"/>
      <c r="N17" s="128"/>
      <c r="O17" s="69"/>
      <c r="P17" s="69"/>
      <c r="Q17" s="69"/>
      <c r="R17" s="26" t="str">
        <f t="shared" si="4"/>
        <v/>
      </c>
      <c r="S17" s="108">
        <v>50</v>
      </c>
      <c r="T17" s="101">
        <v>1.2293000000000001</v>
      </c>
      <c r="U17" s="108">
        <v>50</v>
      </c>
      <c r="V17" s="101">
        <v>1.2649999999999999</v>
      </c>
    </row>
    <row r="18" spans="1:22" x14ac:dyDescent="0.2">
      <c r="A18" s="62" t="str">
        <f>IF('vrhačský pětiboj'!A18="","",'vrhačský pětiboj'!A18)</f>
        <v/>
      </c>
      <c r="B18" s="113" t="str">
        <f>IF('vrhačský pětiboj'!B18="","",'vrhačský pětiboj'!B18)</f>
        <v/>
      </c>
      <c r="C18" s="62" t="str">
        <f>IF('vrhačský pětiboj'!C18="","",'vrhačský pětiboj'!C18)</f>
        <v/>
      </c>
      <c r="D18" s="98" t="str">
        <f>IF('vrhačský pětiboj'!D18="","",'vrhačský pětiboj'!D18)</f>
        <v/>
      </c>
      <c r="E18" s="105" t="str">
        <f>IF('vrhačský pětiboj'!E18="","",'vrhačský pětiboj'!E18)</f>
        <v/>
      </c>
      <c r="F18" s="98" t="str">
        <f>IF('vrhačský pětiboj'!F18="","",'vrhačský pětiboj'!F18)</f>
        <v/>
      </c>
      <c r="G18" s="62" t="str">
        <f>IF('vrhačský pětiboj'!G18="","",'vrhačský pětiboj'!G18)</f>
        <v/>
      </c>
      <c r="H18" s="69" t="str">
        <f t="shared" si="0"/>
        <v/>
      </c>
      <c r="I18" s="120" t="str">
        <f t="shared" si="1"/>
        <v/>
      </c>
      <c r="J18" s="112" t="str">
        <f t="shared" si="2"/>
        <v/>
      </c>
      <c r="K18" s="119" t="str">
        <f t="shared" si="3"/>
        <v/>
      </c>
      <c r="L18" s="127"/>
      <c r="M18" s="128"/>
      <c r="N18" s="128"/>
      <c r="O18" s="69"/>
      <c r="P18" s="69"/>
      <c r="Q18" s="69"/>
      <c r="R18" s="26" t="str">
        <f t="shared" si="4"/>
        <v/>
      </c>
      <c r="S18" s="110">
        <v>51</v>
      </c>
      <c r="T18" s="103">
        <v>1.2504999999999999</v>
      </c>
      <c r="U18" s="110">
        <v>51</v>
      </c>
      <c r="V18" s="103">
        <v>1.2919</v>
      </c>
    </row>
    <row r="19" spans="1:22" x14ac:dyDescent="0.2">
      <c r="A19" s="62" t="str">
        <f>IF('vrhačský pětiboj'!A19="","",'vrhačský pětiboj'!A19)</f>
        <v/>
      </c>
      <c r="B19" s="113" t="str">
        <f>IF('vrhačský pětiboj'!B19="","",'vrhačský pětiboj'!B19)</f>
        <v/>
      </c>
      <c r="C19" s="62" t="str">
        <f>IF('vrhačský pětiboj'!C19="","",'vrhačský pětiboj'!C19)</f>
        <v/>
      </c>
      <c r="D19" s="98" t="str">
        <f>IF('vrhačský pětiboj'!D19="","",'vrhačský pětiboj'!D19)</f>
        <v/>
      </c>
      <c r="E19" s="105" t="str">
        <f>IF('vrhačský pětiboj'!E19="","",'vrhačský pětiboj'!E19)</f>
        <v/>
      </c>
      <c r="F19" s="98" t="str">
        <f>IF('vrhačský pětiboj'!F19="","",'vrhačský pětiboj'!F19)</f>
        <v/>
      </c>
      <c r="G19" s="62" t="str">
        <f>IF('vrhačský pětiboj'!G19="","",'vrhačský pětiboj'!G19)</f>
        <v/>
      </c>
      <c r="H19" s="69" t="str">
        <f t="shared" si="0"/>
        <v/>
      </c>
      <c r="I19" s="120" t="str">
        <f t="shared" si="1"/>
        <v/>
      </c>
      <c r="J19" s="112" t="str">
        <f t="shared" si="2"/>
        <v/>
      </c>
      <c r="K19" s="119" t="str">
        <f t="shared" si="3"/>
        <v/>
      </c>
      <c r="L19" s="127"/>
      <c r="M19" s="128"/>
      <c r="N19" s="128"/>
      <c r="O19" s="69"/>
      <c r="P19" s="69"/>
      <c r="Q19" s="69"/>
      <c r="R19" s="26" t="str">
        <f t="shared" si="4"/>
        <v/>
      </c>
      <c r="S19" s="110">
        <v>52</v>
      </c>
      <c r="T19" s="103">
        <v>1.2723</v>
      </c>
      <c r="U19" s="110">
        <v>52</v>
      </c>
      <c r="V19" s="103">
        <v>1.3196000000000001</v>
      </c>
    </row>
    <row r="20" spans="1:22" x14ac:dyDescent="0.2">
      <c r="A20" s="62" t="str">
        <f>IF('vrhačský pětiboj'!A20="","",'vrhačský pětiboj'!A20)</f>
        <v/>
      </c>
      <c r="B20" s="113" t="str">
        <f>IF('vrhačský pětiboj'!B20="","",'vrhačský pětiboj'!B20)</f>
        <v/>
      </c>
      <c r="C20" s="62" t="str">
        <f>IF('vrhačský pětiboj'!C20="","",'vrhačský pětiboj'!C20)</f>
        <v/>
      </c>
      <c r="D20" s="98" t="str">
        <f>IF('vrhačský pětiboj'!D20="","",'vrhačský pětiboj'!D20)</f>
        <v/>
      </c>
      <c r="E20" s="105" t="str">
        <f>IF('vrhačský pětiboj'!E20="","",'vrhačský pětiboj'!E20)</f>
        <v/>
      </c>
      <c r="F20" s="98" t="str">
        <f>IF('vrhačský pětiboj'!F20="","",'vrhačský pětiboj'!F20)</f>
        <v/>
      </c>
      <c r="G20" s="62" t="str">
        <f>IF('vrhačský pětiboj'!G20="","",'vrhačský pětiboj'!G20)</f>
        <v/>
      </c>
      <c r="H20" s="69" t="str">
        <f t="shared" si="0"/>
        <v/>
      </c>
      <c r="I20" s="120" t="str">
        <f t="shared" si="1"/>
        <v/>
      </c>
      <c r="J20" s="112" t="str">
        <f t="shared" si="2"/>
        <v/>
      </c>
      <c r="K20" s="119" t="str">
        <f t="shared" si="3"/>
        <v/>
      </c>
      <c r="L20" s="127"/>
      <c r="M20" s="128"/>
      <c r="N20" s="128"/>
      <c r="O20" s="69"/>
      <c r="P20" s="69"/>
      <c r="Q20" s="69"/>
      <c r="R20" s="26" t="str">
        <f t="shared" si="4"/>
        <v/>
      </c>
      <c r="S20" s="110">
        <v>53</v>
      </c>
      <c r="T20" s="103">
        <v>1.2948999999999999</v>
      </c>
      <c r="U20" s="110">
        <v>53</v>
      </c>
      <c r="V20" s="103">
        <v>1.3481000000000001</v>
      </c>
    </row>
    <row r="21" spans="1:22" x14ac:dyDescent="0.2">
      <c r="A21" s="62" t="str">
        <f>IF('vrhačský pětiboj'!A21="","",'vrhačský pětiboj'!A21)</f>
        <v/>
      </c>
      <c r="B21" s="113" t="str">
        <f>IF('vrhačský pětiboj'!B21="","",'vrhačský pětiboj'!B21)</f>
        <v/>
      </c>
      <c r="C21" s="62" t="str">
        <f>IF('vrhačský pětiboj'!C21="","",'vrhačský pětiboj'!C21)</f>
        <v/>
      </c>
      <c r="D21" s="98" t="str">
        <f>IF('vrhačský pětiboj'!D21="","",'vrhačský pětiboj'!D21)</f>
        <v/>
      </c>
      <c r="E21" s="105" t="str">
        <f>IF('vrhačský pětiboj'!E21="","",'vrhačský pětiboj'!E21)</f>
        <v/>
      </c>
      <c r="F21" s="98" t="str">
        <f>IF('vrhačský pětiboj'!F21="","",'vrhačský pětiboj'!F21)</f>
        <v/>
      </c>
      <c r="G21" s="62" t="str">
        <f>IF('vrhačský pětiboj'!G21="","",'vrhačský pětiboj'!G21)</f>
        <v/>
      </c>
      <c r="H21" s="69" t="str">
        <f t="shared" si="0"/>
        <v/>
      </c>
      <c r="I21" s="120" t="str">
        <f t="shared" si="1"/>
        <v/>
      </c>
      <c r="J21" s="112" t="str">
        <f t="shared" si="2"/>
        <v/>
      </c>
      <c r="K21" s="119" t="str">
        <f t="shared" si="3"/>
        <v/>
      </c>
      <c r="L21" s="127"/>
      <c r="M21" s="128"/>
      <c r="N21" s="128"/>
      <c r="O21" s="69"/>
      <c r="P21" s="69"/>
      <c r="Q21" s="69"/>
      <c r="R21" s="26" t="str">
        <f t="shared" si="4"/>
        <v/>
      </c>
      <c r="S21" s="110">
        <v>54</v>
      </c>
      <c r="T21" s="103">
        <v>1.3183</v>
      </c>
      <c r="U21" s="110">
        <v>54</v>
      </c>
      <c r="V21" s="103">
        <v>1.3774999999999999</v>
      </c>
    </row>
    <row r="22" spans="1:22" x14ac:dyDescent="0.2">
      <c r="A22" s="62" t="str">
        <f>IF('vrhačský pětiboj'!A22="","",'vrhačský pětiboj'!A22)</f>
        <v/>
      </c>
      <c r="B22" s="113" t="str">
        <f>IF('vrhačský pětiboj'!B22="","",'vrhačský pětiboj'!B22)</f>
        <v/>
      </c>
      <c r="C22" s="62" t="str">
        <f>IF('vrhačský pětiboj'!C22="","",'vrhačský pětiboj'!C22)</f>
        <v/>
      </c>
      <c r="D22" s="98" t="str">
        <f>IF('vrhačský pětiboj'!D22="","",'vrhačský pětiboj'!D22)</f>
        <v/>
      </c>
      <c r="E22" s="105" t="str">
        <f>IF('vrhačský pětiboj'!E22="","",'vrhačský pětiboj'!E22)</f>
        <v/>
      </c>
      <c r="F22" s="98" t="str">
        <f>IF('vrhačský pětiboj'!F22="","",'vrhačský pětiboj'!F22)</f>
        <v/>
      </c>
      <c r="G22" s="62" t="str">
        <f>IF('vrhačský pětiboj'!G22="","",'vrhačský pětiboj'!G22)</f>
        <v/>
      </c>
      <c r="H22" s="69" t="str">
        <f t="shared" si="0"/>
        <v/>
      </c>
      <c r="I22" s="120" t="str">
        <f t="shared" si="1"/>
        <v/>
      </c>
      <c r="J22" s="112" t="str">
        <f t="shared" si="2"/>
        <v/>
      </c>
      <c r="K22" s="119" t="str">
        <f t="shared" si="3"/>
        <v/>
      </c>
      <c r="L22" s="127"/>
      <c r="M22" s="128"/>
      <c r="N22" s="128"/>
      <c r="O22" s="69"/>
      <c r="P22" s="69"/>
      <c r="Q22" s="69"/>
      <c r="R22" s="26" t="str">
        <f t="shared" si="4"/>
        <v/>
      </c>
      <c r="S22" s="108">
        <v>55</v>
      </c>
      <c r="T22" s="101">
        <v>1.3425</v>
      </c>
      <c r="U22" s="108">
        <v>55</v>
      </c>
      <c r="V22" s="101">
        <v>1.4077</v>
      </c>
    </row>
    <row r="23" spans="1:22" x14ac:dyDescent="0.2">
      <c r="A23" s="62" t="str">
        <f>IF('vrhačský pětiboj'!A23="","",'vrhačský pětiboj'!A23)</f>
        <v/>
      </c>
      <c r="B23" s="113" t="str">
        <f>IF('vrhačský pětiboj'!B23="","",'vrhačský pětiboj'!B23)</f>
        <v/>
      </c>
      <c r="C23" s="62" t="str">
        <f>IF('vrhačský pětiboj'!C23="","",'vrhačský pětiboj'!C23)</f>
        <v/>
      </c>
      <c r="D23" s="98" t="str">
        <f>IF('vrhačský pětiboj'!D23="","",'vrhačský pětiboj'!D23)</f>
        <v/>
      </c>
      <c r="E23" s="105" t="str">
        <f>IF('vrhačský pětiboj'!E23="","",'vrhačský pětiboj'!E23)</f>
        <v/>
      </c>
      <c r="F23" s="98" t="str">
        <f>IF('vrhačský pětiboj'!F23="","",'vrhačský pětiboj'!F23)</f>
        <v/>
      </c>
      <c r="G23" s="62" t="str">
        <f>IF('vrhačský pětiboj'!G23="","",'vrhačský pětiboj'!G23)</f>
        <v/>
      </c>
      <c r="H23" s="69" t="str">
        <f t="shared" si="0"/>
        <v/>
      </c>
      <c r="I23" s="120" t="str">
        <f t="shared" si="1"/>
        <v/>
      </c>
      <c r="J23" s="112" t="str">
        <f t="shared" si="2"/>
        <v/>
      </c>
      <c r="K23" s="119" t="str">
        <f t="shared" si="3"/>
        <v/>
      </c>
      <c r="L23" s="127"/>
      <c r="M23" s="128"/>
      <c r="N23" s="128"/>
      <c r="O23" s="69"/>
      <c r="P23" s="69"/>
      <c r="Q23" s="69"/>
      <c r="R23" s="26" t="str">
        <f t="shared" si="4"/>
        <v/>
      </c>
      <c r="S23" s="110">
        <v>56</v>
      </c>
      <c r="T23" s="103">
        <v>1.3674999999999999</v>
      </c>
      <c r="U23" s="110">
        <v>56</v>
      </c>
      <c r="V23" s="103">
        <v>1.4388000000000001</v>
      </c>
    </row>
    <row r="24" spans="1:22" x14ac:dyDescent="0.2">
      <c r="A24" s="62" t="str">
        <f>IF('vrhačský pětiboj'!A24="","",'vrhačský pětiboj'!A24)</f>
        <v/>
      </c>
      <c r="B24" s="113" t="str">
        <f>IF('vrhačský pětiboj'!B24="","",'vrhačský pětiboj'!B24)</f>
        <v/>
      </c>
      <c r="C24" s="62" t="str">
        <f>IF('vrhačský pětiboj'!C24="","",'vrhačský pětiboj'!C24)</f>
        <v/>
      </c>
      <c r="D24" s="98" t="str">
        <f>IF('vrhačský pětiboj'!D24="","",'vrhačský pětiboj'!D24)</f>
        <v/>
      </c>
      <c r="E24" s="105" t="str">
        <f>IF('vrhačský pětiboj'!E24="","",'vrhačský pětiboj'!E24)</f>
        <v/>
      </c>
      <c r="F24" s="98" t="str">
        <f>IF('vrhačský pětiboj'!F24="","",'vrhačský pětiboj'!F24)</f>
        <v/>
      </c>
      <c r="G24" s="62" t="str">
        <f>IF('vrhačský pětiboj'!G24="","",'vrhačský pětiboj'!G24)</f>
        <v/>
      </c>
      <c r="H24" s="69" t="str">
        <f t="shared" si="0"/>
        <v/>
      </c>
      <c r="I24" s="120" t="str">
        <f t="shared" si="1"/>
        <v/>
      </c>
      <c r="J24" s="112" t="str">
        <f t="shared" si="2"/>
        <v/>
      </c>
      <c r="K24" s="119" t="str">
        <f t="shared" si="3"/>
        <v/>
      </c>
      <c r="L24" s="127"/>
      <c r="M24" s="128"/>
      <c r="N24" s="128"/>
      <c r="O24" s="69"/>
      <c r="P24" s="69"/>
      <c r="Q24" s="69"/>
      <c r="R24" s="26" t="str">
        <f t="shared" si="4"/>
        <v/>
      </c>
      <c r="S24" s="110">
        <v>57</v>
      </c>
      <c r="T24" s="103">
        <v>1.3934</v>
      </c>
      <c r="U24" s="110">
        <v>57</v>
      </c>
      <c r="V24" s="103">
        <v>1.4708000000000001</v>
      </c>
    </row>
    <row r="25" spans="1:22" x14ac:dyDescent="0.2">
      <c r="A25" s="62" t="str">
        <f>IF('vrhačský pětiboj'!A25="","",'vrhačský pětiboj'!A25)</f>
        <v/>
      </c>
      <c r="B25" s="113" t="str">
        <f>IF('vrhačský pětiboj'!B25="","",'vrhačský pětiboj'!B25)</f>
        <v/>
      </c>
      <c r="C25" s="62" t="str">
        <f>IF('vrhačský pětiboj'!C25="","",'vrhačský pětiboj'!C25)</f>
        <v/>
      </c>
      <c r="D25" s="98" t="str">
        <f>IF('vrhačský pětiboj'!D25="","",'vrhačský pětiboj'!D25)</f>
        <v/>
      </c>
      <c r="E25" s="105" t="str">
        <f>IF('vrhačský pětiboj'!E25="","",'vrhačský pětiboj'!E25)</f>
        <v/>
      </c>
      <c r="F25" s="98" t="str">
        <f>IF('vrhačský pětiboj'!F25="","",'vrhačský pětiboj'!F25)</f>
        <v/>
      </c>
      <c r="G25" s="62" t="str">
        <f>IF('vrhačský pětiboj'!G25="","",'vrhačský pětiboj'!G25)</f>
        <v/>
      </c>
      <c r="H25" s="69" t="str">
        <f t="shared" si="0"/>
        <v/>
      </c>
      <c r="I25" s="120" t="str">
        <f t="shared" si="1"/>
        <v/>
      </c>
      <c r="J25" s="112" t="str">
        <f t="shared" si="2"/>
        <v/>
      </c>
      <c r="K25" s="119" t="str">
        <f t="shared" si="3"/>
        <v/>
      </c>
      <c r="L25" s="127"/>
      <c r="M25" s="128"/>
      <c r="N25" s="128"/>
      <c r="O25" s="69"/>
      <c r="P25" s="69"/>
      <c r="Q25" s="69"/>
      <c r="R25" s="26" t="str">
        <f t="shared" si="4"/>
        <v/>
      </c>
      <c r="S25" s="110">
        <v>58</v>
      </c>
      <c r="T25" s="103">
        <v>1.4202999999999999</v>
      </c>
      <c r="U25" s="110">
        <v>58</v>
      </c>
      <c r="V25" s="103">
        <v>1.5039</v>
      </c>
    </row>
    <row r="26" spans="1:22" x14ac:dyDescent="0.2">
      <c r="A26" s="62" t="str">
        <f>IF('vrhačský pětiboj'!A26="","",'vrhačský pětiboj'!A26)</f>
        <v/>
      </c>
      <c r="B26" s="113" t="str">
        <f>IF('vrhačský pětiboj'!B26="","",'vrhačský pětiboj'!B26)</f>
        <v/>
      </c>
      <c r="C26" s="62" t="str">
        <f>IF('vrhačský pětiboj'!C26="","",'vrhačský pětiboj'!C26)</f>
        <v/>
      </c>
      <c r="D26" s="98" t="str">
        <f>IF('vrhačský pětiboj'!D26="","",'vrhačský pětiboj'!D26)</f>
        <v/>
      </c>
      <c r="E26" s="105" t="str">
        <f>IF('vrhačský pětiboj'!E26="","",'vrhačský pětiboj'!E26)</f>
        <v/>
      </c>
      <c r="F26" s="98" t="str">
        <f>IF('vrhačský pětiboj'!F26="","",'vrhačský pětiboj'!F26)</f>
        <v/>
      </c>
      <c r="G26" s="62" t="str">
        <f>IF('vrhačský pětiboj'!G26="","",'vrhačský pětiboj'!G26)</f>
        <v/>
      </c>
      <c r="H26" s="69" t="str">
        <f t="shared" si="0"/>
        <v/>
      </c>
      <c r="I26" s="120" t="str">
        <f t="shared" si="1"/>
        <v/>
      </c>
      <c r="J26" s="112" t="str">
        <f t="shared" si="2"/>
        <v/>
      </c>
      <c r="K26" s="119" t="str">
        <f t="shared" si="3"/>
        <v/>
      </c>
      <c r="L26" s="127"/>
      <c r="M26" s="128"/>
      <c r="N26" s="128"/>
      <c r="O26" s="69"/>
      <c r="P26" s="69"/>
      <c r="Q26" s="69"/>
      <c r="R26" s="26" t="str">
        <f t="shared" si="4"/>
        <v/>
      </c>
      <c r="S26" s="110">
        <v>59</v>
      </c>
      <c r="T26" s="103">
        <v>1.4481999999999999</v>
      </c>
      <c r="U26" s="110">
        <v>59</v>
      </c>
      <c r="V26" s="103">
        <v>1.538</v>
      </c>
    </row>
    <row r="27" spans="1:22" x14ac:dyDescent="0.2">
      <c r="A27" s="62" t="str">
        <f>IF('vrhačský pětiboj'!A27="","",'vrhačský pětiboj'!A27)</f>
        <v/>
      </c>
      <c r="B27" s="113" t="str">
        <f>IF('vrhačský pětiboj'!B27="","",'vrhačský pětiboj'!B27)</f>
        <v/>
      </c>
      <c r="C27" s="62" t="str">
        <f>IF('vrhačský pětiboj'!C27="","",'vrhačský pětiboj'!C27)</f>
        <v/>
      </c>
      <c r="D27" s="98" t="str">
        <f>IF('vrhačský pětiboj'!D27="","",'vrhačský pětiboj'!D27)</f>
        <v/>
      </c>
      <c r="E27" s="105" t="str">
        <f>IF('vrhačský pětiboj'!E27="","",'vrhačský pětiboj'!E27)</f>
        <v/>
      </c>
      <c r="F27" s="98" t="str">
        <f>IF('vrhačský pětiboj'!F27="","",'vrhačský pětiboj'!F27)</f>
        <v/>
      </c>
      <c r="G27" s="62" t="str">
        <f>IF('vrhačský pětiboj'!G27="","",'vrhačský pětiboj'!G27)</f>
        <v/>
      </c>
      <c r="H27" s="69" t="str">
        <f t="shared" si="0"/>
        <v/>
      </c>
      <c r="I27" s="120" t="str">
        <f t="shared" si="1"/>
        <v/>
      </c>
      <c r="J27" s="112" t="str">
        <f t="shared" si="2"/>
        <v/>
      </c>
      <c r="K27" s="119" t="str">
        <f t="shared" si="3"/>
        <v/>
      </c>
      <c r="L27" s="127"/>
      <c r="M27" s="128"/>
      <c r="N27" s="128"/>
      <c r="O27" s="69"/>
      <c r="P27" s="69"/>
      <c r="Q27" s="69"/>
      <c r="R27" s="26" t="str">
        <f t="shared" si="4"/>
        <v/>
      </c>
      <c r="S27" s="108">
        <v>60</v>
      </c>
      <c r="T27" s="101">
        <v>1.3674999999999999</v>
      </c>
      <c r="U27" s="99">
        <v>60</v>
      </c>
      <c r="V27" s="101">
        <v>1.5731999999999999</v>
      </c>
    </row>
    <row r="28" spans="1:22" x14ac:dyDescent="0.2">
      <c r="A28" s="62" t="str">
        <f>IF('vrhačský pětiboj'!A28="","",'vrhačský pětiboj'!A28)</f>
        <v/>
      </c>
      <c r="B28" s="113" t="str">
        <f>IF('vrhačský pětiboj'!B28="","",'vrhačský pětiboj'!B28)</f>
        <v/>
      </c>
      <c r="C28" s="62" t="str">
        <f>IF('vrhačský pětiboj'!C28="","",'vrhačský pětiboj'!C28)</f>
        <v/>
      </c>
      <c r="D28" s="98" t="str">
        <f>IF('vrhačský pětiboj'!D28="","",'vrhačský pětiboj'!D28)</f>
        <v/>
      </c>
      <c r="E28" s="105" t="str">
        <f>IF('vrhačský pětiboj'!E28="","",'vrhačský pětiboj'!E28)</f>
        <v/>
      </c>
      <c r="F28" s="98" t="str">
        <f>IF('vrhačský pětiboj'!F28="","",'vrhačský pětiboj'!F28)</f>
        <v/>
      </c>
      <c r="G28" s="62" t="str">
        <f>IF('vrhačský pětiboj'!G28="","",'vrhačský pětiboj'!G28)</f>
        <v/>
      </c>
      <c r="H28" s="69" t="str">
        <f t="shared" si="0"/>
        <v/>
      </c>
      <c r="I28" s="120" t="str">
        <f t="shared" si="1"/>
        <v/>
      </c>
      <c r="J28" s="112" t="str">
        <f t="shared" si="2"/>
        <v/>
      </c>
      <c r="K28" s="119" t="str">
        <f t="shared" si="3"/>
        <v/>
      </c>
      <c r="L28" s="127"/>
      <c r="M28" s="128"/>
      <c r="N28" s="128"/>
      <c r="O28" s="69"/>
      <c r="P28" s="69"/>
      <c r="Q28" s="69"/>
      <c r="R28" s="26" t="str">
        <f t="shared" si="4"/>
        <v/>
      </c>
      <c r="S28" s="110">
        <v>61</v>
      </c>
      <c r="T28" s="103">
        <v>1.3954</v>
      </c>
      <c r="U28" s="110">
        <v>61</v>
      </c>
      <c r="V28" s="103">
        <v>1.6095999999999999</v>
      </c>
    </row>
    <row r="29" spans="1:22" x14ac:dyDescent="0.2">
      <c r="A29" s="62" t="str">
        <f>IF('vrhačský pětiboj'!A29="","",'vrhačský pětiboj'!A29)</f>
        <v/>
      </c>
      <c r="B29" s="113" t="str">
        <f>IF('vrhačský pětiboj'!B29="","",'vrhačský pětiboj'!B29)</f>
        <v/>
      </c>
      <c r="C29" s="62" t="str">
        <f>IF('vrhačský pětiboj'!C29="","",'vrhačský pětiboj'!C29)</f>
        <v/>
      </c>
      <c r="D29" s="98" t="str">
        <f>IF('vrhačský pětiboj'!D29="","",'vrhačský pětiboj'!D29)</f>
        <v/>
      </c>
      <c r="E29" s="105" t="str">
        <f>IF('vrhačský pětiboj'!E29="","",'vrhačský pětiboj'!E29)</f>
        <v/>
      </c>
      <c r="F29" s="98" t="str">
        <f>IF('vrhačský pětiboj'!F29="","",'vrhačský pětiboj'!F29)</f>
        <v/>
      </c>
      <c r="G29" s="62" t="str">
        <f>IF('vrhačský pětiboj'!G29="","",'vrhačský pětiboj'!G29)</f>
        <v/>
      </c>
      <c r="H29" s="69" t="str">
        <f t="shared" si="0"/>
        <v/>
      </c>
      <c r="I29" s="120" t="str">
        <f t="shared" si="1"/>
        <v/>
      </c>
      <c r="J29" s="112" t="str">
        <f t="shared" si="2"/>
        <v/>
      </c>
      <c r="K29" s="119" t="str">
        <f t="shared" si="3"/>
        <v/>
      </c>
      <c r="L29" s="127"/>
      <c r="M29" s="128"/>
      <c r="N29" s="128"/>
      <c r="O29" s="69"/>
      <c r="P29" s="69"/>
      <c r="Q29" s="69"/>
      <c r="R29" s="26" t="str">
        <f t="shared" si="4"/>
        <v/>
      </c>
      <c r="S29" s="110">
        <v>62</v>
      </c>
      <c r="T29" s="103">
        <v>1.4242999999999999</v>
      </c>
      <c r="U29" s="110">
        <v>62</v>
      </c>
      <c r="V29" s="103">
        <v>1.6472</v>
      </c>
    </row>
    <row r="30" spans="1:22" x14ac:dyDescent="0.2">
      <c r="A30" s="62" t="str">
        <f>IF('vrhačský pětiboj'!A30="","",'vrhačský pětiboj'!A30)</f>
        <v/>
      </c>
      <c r="B30" s="113" t="str">
        <f>IF('vrhačský pětiboj'!B30="","",'vrhačský pětiboj'!B30)</f>
        <v/>
      </c>
      <c r="C30" s="62" t="str">
        <f>IF('vrhačský pětiboj'!C30="","",'vrhačský pětiboj'!C30)</f>
        <v/>
      </c>
      <c r="D30" s="98" t="str">
        <f>IF('vrhačský pětiboj'!D30="","",'vrhačský pětiboj'!D30)</f>
        <v/>
      </c>
      <c r="E30" s="105" t="str">
        <f>IF('vrhačský pětiboj'!E30="","",'vrhačský pětiboj'!E30)</f>
        <v/>
      </c>
      <c r="F30" s="98" t="str">
        <f>IF('vrhačský pětiboj'!F30="","",'vrhačský pětiboj'!F30)</f>
        <v/>
      </c>
      <c r="G30" s="62" t="str">
        <f>IF('vrhačský pětiboj'!G30="","",'vrhačský pětiboj'!G30)</f>
        <v/>
      </c>
      <c r="H30" s="69" t="str">
        <f t="shared" si="0"/>
        <v/>
      </c>
      <c r="I30" s="120" t="str">
        <f t="shared" si="1"/>
        <v/>
      </c>
      <c r="J30" s="112" t="str">
        <f t="shared" si="2"/>
        <v/>
      </c>
      <c r="K30" s="119" t="str">
        <f t="shared" si="3"/>
        <v/>
      </c>
      <c r="L30" s="127"/>
      <c r="M30" s="128"/>
      <c r="N30" s="128"/>
      <c r="O30" s="69"/>
      <c r="P30" s="69"/>
      <c r="Q30" s="69"/>
      <c r="R30" s="26" t="str">
        <f t="shared" si="4"/>
        <v/>
      </c>
      <c r="S30" s="110">
        <v>63</v>
      </c>
      <c r="T30" s="103">
        <v>1.4543999999999999</v>
      </c>
      <c r="U30" s="110">
        <v>63</v>
      </c>
      <c r="V30" s="103">
        <v>1.6860999999999999</v>
      </c>
    </row>
    <row r="31" spans="1:22" x14ac:dyDescent="0.2">
      <c r="A31" s="62" t="str">
        <f>IF('vrhačský pětiboj'!A31="","",'vrhačský pětiboj'!A31)</f>
        <v/>
      </c>
      <c r="B31" s="113" t="str">
        <f>IF('vrhačský pětiboj'!B31="","",'vrhačský pětiboj'!B31)</f>
        <v/>
      </c>
      <c r="C31" s="62" t="str">
        <f>IF('vrhačský pětiboj'!C31="","",'vrhačský pětiboj'!C31)</f>
        <v/>
      </c>
      <c r="D31" s="98" t="str">
        <f>IF('vrhačský pětiboj'!D31="","",'vrhačský pětiboj'!D31)</f>
        <v/>
      </c>
      <c r="E31" s="105" t="str">
        <f>IF('vrhačský pětiboj'!E31="","",'vrhačský pětiboj'!E31)</f>
        <v/>
      </c>
      <c r="F31" s="98" t="str">
        <f>IF('vrhačský pětiboj'!F31="","",'vrhačský pětiboj'!F31)</f>
        <v/>
      </c>
      <c r="G31" s="62" t="str">
        <f>IF('vrhačský pětiboj'!G31="","",'vrhačský pětiboj'!G31)</f>
        <v/>
      </c>
      <c r="H31" s="69" t="str">
        <f t="shared" si="0"/>
        <v/>
      </c>
      <c r="I31" s="120" t="str">
        <f t="shared" si="1"/>
        <v/>
      </c>
      <c r="J31" s="112" t="str">
        <f t="shared" si="2"/>
        <v/>
      </c>
      <c r="K31" s="119" t="str">
        <f t="shared" si="3"/>
        <v/>
      </c>
      <c r="L31" s="127"/>
      <c r="M31" s="128"/>
      <c r="N31" s="128"/>
      <c r="O31" s="69"/>
      <c r="P31" s="69"/>
      <c r="Q31" s="69"/>
      <c r="R31" s="26" t="str">
        <f t="shared" si="4"/>
        <v/>
      </c>
      <c r="S31" s="110">
        <v>64</v>
      </c>
      <c r="T31" s="103">
        <v>1.4858</v>
      </c>
      <c r="U31" s="110">
        <v>64</v>
      </c>
      <c r="V31" s="103">
        <v>1.7262999999999999</v>
      </c>
    </row>
    <row r="32" spans="1:22" x14ac:dyDescent="0.2">
      <c r="A32" s="62" t="str">
        <f>IF('vrhačský pětiboj'!A32="","",'vrhačský pětiboj'!A32)</f>
        <v/>
      </c>
      <c r="B32" s="113" t="str">
        <f>IF('vrhačský pětiboj'!B32="","",'vrhačský pětiboj'!B32)</f>
        <v/>
      </c>
      <c r="C32" s="62" t="str">
        <f>IF('vrhačský pětiboj'!C32="","",'vrhačský pětiboj'!C32)</f>
        <v/>
      </c>
      <c r="D32" s="98" t="str">
        <f>IF('vrhačský pětiboj'!D32="","",'vrhačský pětiboj'!D32)</f>
        <v/>
      </c>
      <c r="E32" s="105" t="str">
        <f>IF('vrhačský pětiboj'!E32="","",'vrhačský pětiboj'!E32)</f>
        <v/>
      </c>
      <c r="F32" s="98" t="str">
        <f>IF('vrhačský pětiboj'!F32="","",'vrhačský pětiboj'!F32)</f>
        <v/>
      </c>
      <c r="G32" s="62" t="str">
        <f>IF('vrhačský pětiboj'!G32="","",'vrhačský pětiboj'!G32)</f>
        <v/>
      </c>
      <c r="H32" s="69" t="str">
        <f t="shared" si="0"/>
        <v/>
      </c>
      <c r="I32" s="120" t="str">
        <f t="shared" si="1"/>
        <v/>
      </c>
      <c r="J32" s="112" t="str">
        <f t="shared" si="2"/>
        <v/>
      </c>
      <c r="K32" s="119" t="str">
        <f t="shared" si="3"/>
        <v/>
      </c>
      <c r="L32" s="127"/>
      <c r="M32" s="128"/>
      <c r="N32" s="128"/>
      <c r="O32" s="69"/>
      <c r="P32" s="69"/>
      <c r="Q32" s="69"/>
      <c r="R32" s="26" t="str">
        <f t="shared" si="4"/>
        <v/>
      </c>
      <c r="S32" s="108">
        <v>65</v>
      </c>
      <c r="T32" s="101">
        <v>1.5184</v>
      </c>
      <c r="U32" s="99">
        <v>65</v>
      </c>
      <c r="V32" s="101">
        <v>1.768</v>
      </c>
    </row>
    <row r="33" spans="1:22" x14ac:dyDescent="0.2">
      <c r="A33" s="62" t="str">
        <f>IF('vrhačský pětiboj'!A33="","",'vrhačský pětiboj'!A33)</f>
        <v/>
      </c>
      <c r="B33" s="113" t="str">
        <f>IF('vrhačský pětiboj'!B33="","",'vrhačský pětiboj'!B33)</f>
        <v/>
      </c>
      <c r="C33" s="62" t="str">
        <f>IF('vrhačský pětiboj'!C33="","",'vrhačský pětiboj'!C33)</f>
        <v/>
      </c>
      <c r="D33" s="98" t="str">
        <f>IF('vrhačský pětiboj'!D33="","",'vrhačský pětiboj'!D33)</f>
        <v/>
      </c>
      <c r="E33" s="105" t="str">
        <f>IF('vrhačský pětiboj'!E33="","",'vrhačský pětiboj'!E33)</f>
        <v/>
      </c>
      <c r="F33" s="98" t="str">
        <f>IF('vrhačský pětiboj'!F33="","",'vrhačský pětiboj'!F33)</f>
        <v/>
      </c>
      <c r="G33" s="62" t="str">
        <f>IF('vrhačský pětiboj'!G33="","",'vrhačský pětiboj'!G33)</f>
        <v/>
      </c>
      <c r="H33" s="69" t="str">
        <f t="shared" si="0"/>
        <v/>
      </c>
      <c r="I33" s="120" t="str">
        <f t="shared" si="1"/>
        <v/>
      </c>
      <c r="J33" s="112" t="str">
        <f t="shared" si="2"/>
        <v/>
      </c>
      <c r="K33" s="119" t="str">
        <f t="shared" si="3"/>
        <v/>
      </c>
      <c r="L33" s="127"/>
      <c r="M33" s="128"/>
      <c r="N33" s="128"/>
      <c r="O33" s="69"/>
      <c r="P33" s="69"/>
      <c r="Q33" s="69"/>
      <c r="R33" s="26" t="str">
        <f t="shared" si="4"/>
        <v/>
      </c>
      <c r="S33" s="110">
        <v>66</v>
      </c>
      <c r="T33" s="103">
        <v>1.5525</v>
      </c>
      <c r="U33" s="110">
        <v>66</v>
      </c>
      <c r="V33" s="103">
        <v>1.8110999999999999</v>
      </c>
    </row>
    <row r="34" spans="1:22" x14ac:dyDescent="0.2">
      <c r="A34" s="62" t="str">
        <f>IF('vrhačský pětiboj'!A34="","",'vrhačský pětiboj'!A34)</f>
        <v/>
      </c>
      <c r="B34" s="113" t="str">
        <f>IF('vrhačský pětiboj'!B34="","",'vrhačský pětiboj'!B34)</f>
        <v/>
      </c>
      <c r="C34" s="62" t="str">
        <f>IF('vrhačský pětiboj'!C34="","",'vrhačský pětiboj'!C34)</f>
        <v/>
      </c>
      <c r="D34" s="98" t="str">
        <f>IF('vrhačský pětiboj'!D34="","",'vrhačský pětiboj'!D34)</f>
        <v/>
      </c>
      <c r="E34" s="105" t="str">
        <f>IF('vrhačský pětiboj'!E34="","",'vrhačský pětiboj'!E34)</f>
        <v/>
      </c>
      <c r="F34" s="98" t="str">
        <f>IF('vrhačský pětiboj'!F34="","",'vrhačský pětiboj'!F34)</f>
        <v/>
      </c>
      <c r="G34" s="62" t="str">
        <f>IF('vrhačský pětiboj'!G34="","",'vrhačský pětiboj'!G34)</f>
        <v/>
      </c>
      <c r="H34" s="69" t="str">
        <f t="shared" si="0"/>
        <v/>
      </c>
      <c r="I34" s="120" t="str">
        <f t="shared" si="1"/>
        <v/>
      </c>
      <c r="J34" s="112" t="str">
        <f t="shared" si="2"/>
        <v/>
      </c>
      <c r="K34" s="119" t="str">
        <f t="shared" si="3"/>
        <v/>
      </c>
      <c r="L34" s="127"/>
      <c r="M34" s="128"/>
      <c r="N34" s="128"/>
      <c r="O34" s="69"/>
      <c r="P34" s="69"/>
      <c r="Q34" s="69"/>
      <c r="R34" s="26" t="str">
        <f t="shared" si="4"/>
        <v/>
      </c>
      <c r="S34" s="110">
        <v>67</v>
      </c>
      <c r="T34" s="103">
        <v>1.5882000000000001</v>
      </c>
      <c r="U34" s="110">
        <v>67</v>
      </c>
      <c r="V34" s="103">
        <v>1.8559000000000001</v>
      </c>
    </row>
    <row r="35" spans="1:22" x14ac:dyDescent="0.2">
      <c r="A35" s="62" t="str">
        <f>IF('vrhačský pětiboj'!A35="","",'vrhačský pětiboj'!A35)</f>
        <v/>
      </c>
      <c r="B35" s="113" t="str">
        <f>IF('vrhačský pětiboj'!B35="","",'vrhačský pětiboj'!B35)</f>
        <v/>
      </c>
      <c r="C35" s="62" t="str">
        <f>IF('vrhačský pětiboj'!C35="","",'vrhačský pětiboj'!C35)</f>
        <v/>
      </c>
      <c r="D35" s="98" t="str">
        <f>IF('vrhačský pětiboj'!D35="","",'vrhačský pětiboj'!D35)</f>
        <v/>
      </c>
      <c r="E35" s="105" t="str">
        <f>IF('vrhačský pětiboj'!E35="","",'vrhačský pětiboj'!E35)</f>
        <v/>
      </c>
      <c r="F35" s="98" t="str">
        <f>IF('vrhačský pětiboj'!F35="","",'vrhačský pětiboj'!F35)</f>
        <v/>
      </c>
      <c r="G35" s="62" t="str">
        <f>IF('vrhačský pětiboj'!G35="","",'vrhačský pětiboj'!G35)</f>
        <v/>
      </c>
      <c r="H35" s="69" t="str">
        <f t="shared" si="0"/>
        <v/>
      </c>
      <c r="I35" s="120" t="str">
        <f t="shared" si="1"/>
        <v/>
      </c>
      <c r="J35" s="112" t="str">
        <f t="shared" si="2"/>
        <v/>
      </c>
      <c r="K35" s="119" t="str">
        <f t="shared" si="3"/>
        <v/>
      </c>
      <c r="L35" s="127"/>
      <c r="M35" s="128"/>
      <c r="N35" s="128"/>
      <c r="O35" s="69"/>
      <c r="P35" s="69"/>
      <c r="Q35" s="69"/>
      <c r="R35" s="26" t="str">
        <f t="shared" si="4"/>
        <v/>
      </c>
      <c r="S35" s="110">
        <v>68</v>
      </c>
      <c r="T35" s="103">
        <v>1.6254</v>
      </c>
      <c r="U35" s="110">
        <v>68</v>
      </c>
      <c r="V35" s="103">
        <v>1.9023000000000001</v>
      </c>
    </row>
    <row r="36" spans="1:22" x14ac:dyDescent="0.2">
      <c r="A36" s="62" t="str">
        <f>IF('vrhačský pětiboj'!A36="","",'vrhačský pětiboj'!A36)</f>
        <v/>
      </c>
      <c r="B36" s="113" t="str">
        <f>IF('vrhačský pětiboj'!B36="","",'vrhačský pětiboj'!B36)</f>
        <v/>
      </c>
      <c r="C36" s="62" t="str">
        <f>IF('vrhačský pětiboj'!C36="","",'vrhačský pětiboj'!C36)</f>
        <v/>
      </c>
      <c r="D36" s="98" t="str">
        <f>IF('vrhačský pětiboj'!D36="","",'vrhačský pětiboj'!D36)</f>
        <v/>
      </c>
      <c r="E36" s="105" t="str">
        <f>IF('vrhačský pětiboj'!E36="","",'vrhačský pětiboj'!E36)</f>
        <v/>
      </c>
      <c r="F36" s="98" t="str">
        <f>IF('vrhačský pětiboj'!F36="","",'vrhačský pětiboj'!F36)</f>
        <v/>
      </c>
      <c r="G36" s="62" t="str">
        <f>IF('vrhačský pětiboj'!G36="","",'vrhačský pětiboj'!G36)</f>
        <v/>
      </c>
      <c r="H36" s="69" t="str">
        <f t="shared" si="0"/>
        <v/>
      </c>
      <c r="I36" s="120" t="str">
        <f t="shared" si="1"/>
        <v/>
      </c>
      <c r="J36" s="112" t="str">
        <f t="shared" si="2"/>
        <v/>
      </c>
      <c r="K36" s="119" t="str">
        <f t="shared" si="3"/>
        <v/>
      </c>
      <c r="L36" s="127"/>
      <c r="M36" s="128"/>
      <c r="N36" s="128"/>
      <c r="O36" s="69"/>
      <c r="P36" s="69"/>
      <c r="Q36" s="69"/>
      <c r="R36" s="26" t="str">
        <f t="shared" si="4"/>
        <v/>
      </c>
      <c r="S36" s="110">
        <v>69</v>
      </c>
      <c r="T36" s="103">
        <v>1.6642999999999999</v>
      </c>
      <c r="U36" s="110">
        <v>69</v>
      </c>
      <c r="V36" s="103">
        <v>1.9504999999999999</v>
      </c>
    </row>
    <row r="37" spans="1:22" x14ac:dyDescent="0.2">
      <c r="A37" s="62" t="str">
        <f>IF('vrhačský pětiboj'!A37="","",'vrhačský pětiboj'!A37)</f>
        <v/>
      </c>
      <c r="B37" s="113" t="str">
        <f>IF('vrhačský pětiboj'!B37="","",'vrhačský pětiboj'!B37)</f>
        <v/>
      </c>
      <c r="C37" s="62" t="str">
        <f>IF('vrhačský pětiboj'!C37="","",'vrhačský pětiboj'!C37)</f>
        <v/>
      </c>
      <c r="D37" s="98" t="str">
        <f>IF('vrhačský pětiboj'!D37="","",'vrhačský pětiboj'!D37)</f>
        <v/>
      </c>
      <c r="E37" s="105" t="str">
        <f>IF('vrhačský pětiboj'!E37="","",'vrhačský pětiboj'!E37)</f>
        <v/>
      </c>
      <c r="F37" s="98" t="str">
        <f>IF('vrhačský pětiboj'!F37="","",'vrhačský pětiboj'!F37)</f>
        <v/>
      </c>
      <c r="G37" s="62" t="str">
        <f>IF('vrhačský pětiboj'!G37="","",'vrhačský pětiboj'!G37)</f>
        <v/>
      </c>
      <c r="H37" s="69" t="str">
        <f t="shared" si="0"/>
        <v/>
      </c>
      <c r="I37" s="120" t="str">
        <f t="shared" si="1"/>
        <v/>
      </c>
      <c r="J37" s="112" t="str">
        <f t="shared" si="2"/>
        <v/>
      </c>
      <c r="K37" s="119" t="str">
        <f t="shared" si="3"/>
        <v/>
      </c>
      <c r="L37" s="127"/>
      <c r="M37" s="128"/>
      <c r="N37" s="128"/>
      <c r="O37" s="69"/>
      <c r="P37" s="69"/>
      <c r="Q37" s="69"/>
      <c r="R37" s="26" t="str">
        <f t="shared" si="4"/>
        <v/>
      </c>
      <c r="S37" s="108">
        <v>70</v>
      </c>
      <c r="T37" s="101">
        <v>1.5566</v>
      </c>
      <c r="U37" s="99">
        <v>70</v>
      </c>
      <c r="V37" s="101">
        <v>2.0005999999999999</v>
      </c>
    </row>
    <row r="38" spans="1:22" x14ac:dyDescent="0.2">
      <c r="A38" s="62" t="str">
        <f>IF('vrhačský pětiboj'!A38="","",'vrhačský pětiboj'!A38)</f>
        <v/>
      </c>
      <c r="B38" s="113" t="str">
        <f>IF('vrhačský pětiboj'!B38="","",'vrhačský pětiboj'!B38)</f>
        <v/>
      </c>
      <c r="C38" s="62" t="str">
        <f>IF('vrhačský pětiboj'!C38="","",'vrhačský pětiboj'!C38)</f>
        <v/>
      </c>
      <c r="D38" s="98" t="str">
        <f>IF('vrhačský pětiboj'!D38="","",'vrhačský pětiboj'!D38)</f>
        <v/>
      </c>
      <c r="E38" s="105" t="str">
        <f>IF('vrhačský pětiboj'!E38="","",'vrhačský pětiboj'!E38)</f>
        <v/>
      </c>
      <c r="F38" s="98" t="str">
        <f>IF('vrhačský pětiboj'!F38="","",'vrhačský pětiboj'!F38)</f>
        <v/>
      </c>
      <c r="G38" s="62" t="str">
        <f>IF('vrhačský pětiboj'!G38="","",'vrhačský pětiboj'!G38)</f>
        <v/>
      </c>
      <c r="H38" s="69" t="str">
        <f t="shared" si="0"/>
        <v/>
      </c>
      <c r="I38" s="120" t="str">
        <f t="shared" si="1"/>
        <v/>
      </c>
      <c r="J38" s="112" t="str">
        <f t="shared" si="2"/>
        <v/>
      </c>
      <c r="K38" s="119" t="str">
        <f t="shared" si="3"/>
        <v/>
      </c>
      <c r="L38" s="128"/>
      <c r="M38" s="128"/>
      <c r="N38" s="128"/>
      <c r="O38" s="69"/>
      <c r="P38" s="69"/>
      <c r="Q38" s="69"/>
      <c r="R38" s="26" t="str">
        <f t="shared" si="4"/>
        <v/>
      </c>
      <c r="S38" s="110">
        <v>71</v>
      </c>
      <c r="T38" s="103">
        <v>1.5955999999999999</v>
      </c>
      <c r="U38" s="110">
        <v>71</v>
      </c>
      <c r="V38" s="103">
        <v>2.0527000000000002</v>
      </c>
    </row>
    <row r="39" spans="1:22" x14ac:dyDescent="0.2">
      <c r="A39" s="62" t="str">
        <f>IF('vrhačský pětiboj'!A39="","",'vrhačský pětiboj'!A39)</f>
        <v/>
      </c>
      <c r="B39" s="113" t="str">
        <f>IF('vrhačský pětiboj'!B39="","",'vrhačský pětiboj'!B39)</f>
        <v/>
      </c>
      <c r="C39" s="62" t="str">
        <f>IF('vrhačský pětiboj'!C39="","",'vrhačský pětiboj'!C39)</f>
        <v/>
      </c>
      <c r="D39" s="98" t="str">
        <f>IF('vrhačský pětiboj'!D39="","",'vrhačský pětiboj'!D39)</f>
        <v/>
      </c>
      <c r="E39" s="105" t="str">
        <f>IF('vrhačský pětiboj'!E39="","",'vrhačský pětiboj'!E39)</f>
        <v/>
      </c>
      <c r="F39" s="98" t="str">
        <f>IF('vrhačský pětiboj'!F39="","",'vrhačský pětiboj'!F39)</f>
        <v/>
      </c>
      <c r="G39" s="62" t="str">
        <f>IF('vrhačský pětiboj'!G39="","",'vrhačský pětiboj'!G39)</f>
        <v/>
      </c>
      <c r="H39" s="69" t="str">
        <f t="shared" si="0"/>
        <v/>
      </c>
      <c r="I39" s="120" t="str">
        <f t="shared" si="1"/>
        <v/>
      </c>
      <c r="J39" s="112" t="str">
        <f t="shared" si="2"/>
        <v/>
      </c>
      <c r="K39" s="119" t="str">
        <f t="shared" si="3"/>
        <v/>
      </c>
      <c r="L39" s="128"/>
      <c r="M39" s="128"/>
      <c r="N39" s="128"/>
      <c r="O39" s="69"/>
      <c r="P39" s="69"/>
      <c r="Q39" s="69"/>
      <c r="R39" s="26" t="str">
        <f t="shared" si="4"/>
        <v/>
      </c>
      <c r="S39" s="110">
        <v>72</v>
      </c>
      <c r="T39" s="103">
        <v>1.6367</v>
      </c>
      <c r="U39" s="110">
        <v>72</v>
      </c>
      <c r="V39" s="103">
        <v>2.1070000000000002</v>
      </c>
    </row>
    <row r="40" spans="1:22" x14ac:dyDescent="0.2">
      <c r="A40" s="62" t="str">
        <f>IF('vrhačský pětiboj'!A40="","",'vrhačský pětiboj'!A40)</f>
        <v/>
      </c>
      <c r="B40" s="113" t="str">
        <f>IF('vrhačský pětiboj'!B40="","",'vrhačský pětiboj'!B40)</f>
        <v/>
      </c>
      <c r="C40" s="62" t="str">
        <f>IF('vrhačský pětiboj'!C40="","",'vrhačský pětiboj'!C40)</f>
        <v/>
      </c>
      <c r="D40" s="98" t="str">
        <f>IF('vrhačský pětiboj'!D40="","",'vrhačský pětiboj'!D40)</f>
        <v/>
      </c>
      <c r="E40" s="105" t="str">
        <f>IF('vrhačský pětiboj'!E40="","",'vrhačský pětiboj'!E40)</f>
        <v/>
      </c>
      <c r="F40" s="98" t="str">
        <f>IF('vrhačský pětiboj'!F40="","",'vrhačský pětiboj'!F40)</f>
        <v/>
      </c>
      <c r="G40" s="62" t="str">
        <f>IF('vrhačský pětiboj'!G40="","",'vrhačský pětiboj'!G40)</f>
        <v/>
      </c>
      <c r="H40" s="69" t="str">
        <f t="shared" si="0"/>
        <v/>
      </c>
      <c r="I40" s="120" t="str">
        <f t="shared" si="1"/>
        <v/>
      </c>
      <c r="J40" s="112" t="str">
        <f t="shared" si="2"/>
        <v/>
      </c>
      <c r="K40" s="119" t="str">
        <f t="shared" si="3"/>
        <v/>
      </c>
      <c r="L40" s="128"/>
      <c r="M40" s="128"/>
      <c r="N40" s="128"/>
      <c r="O40" s="69"/>
      <c r="P40" s="69"/>
      <c r="Q40" s="69"/>
      <c r="R40" s="26" t="str">
        <f t="shared" si="4"/>
        <v/>
      </c>
      <c r="S40" s="110">
        <v>73</v>
      </c>
      <c r="T40" s="103">
        <v>1.6798</v>
      </c>
      <c r="U40" s="110">
        <v>73</v>
      </c>
      <c r="V40" s="103">
        <v>2.1635</v>
      </c>
    </row>
    <row r="41" spans="1:22" x14ac:dyDescent="0.2">
      <c r="A41" s="62" t="str">
        <f>IF('vrhačský pětiboj'!A41="","",'vrhačský pětiboj'!A41)</f>
        <v/>
      </c>
      <c r="B41" s="113" t="str">
        <f>IF('vrhačský pětiboj'!B41="","",'vrhačský pětiboj'!B41)</f>
        <v/>
      </c>
      <c r="C41" s="62" t="str">
        <f>IF('vrhačský pětiboj'!C41="","",'vrhačský pětiboj'!C41)</f>
        <v/>
      </c>
      <c r="D41" s="98" t="str">
        <f>IF('vrhačský pětiboj'!D41="","",'vrhačský pětiboj'!D41)</f>
        <v/>
      </c>
      <c r="E41" s="105" t="str">
        <f>IF('vrhačský pětiboj'!E41="","",'vrhačský pětiboj'!E41)</f>
        <v/>
      </c>
      <c r="F41" s="98" t="str">
        <f>IF('vrhačský pětiboj'!F41="","",'vrhačský pětiboj'!F41)</f>
        <v/>
      </c>
      <c r="G41" s="62" t="str">
        <f>IF('vrhačský pětiboj'!G41="","",'vrhačský pětiboj'!G41)</f>
        <v/>
      </c>
      <c r="H41" s="69" t="str">
        <f t="shared" si="0"/>
        <v/>
      </c>
      <c r="I41" s="120" t="str">
        <f t="shared" si="1"/>
        <v/>
      </c>
      <c r="J41" s="112" t="str">
        <f t="shared" si="2"/>
        <v/>
      </c>
      <c r="K41" s="119" t="str">
        <f t="shared" si="3"/>
        <v/>
      </c>
      <c r="L41" s="128"/>
      <c r="M41" s="128"/>
      <c r="N41" s="128"/>
      <c r="O41" s="69"/>
      <c r="P41" s="69"/>
      <c r="Q41" s="69"/>
      <c r="R41" s="26" t="str">
        <f t="shared" si="4"/>
        <v/>
      </c>
      <c r="S41" s="110">
        <v>74</v>
      </c>
      <c r="T41" s="103">
        <v>1.7252000000000001</v>
      </c>
      <c r="U41" s="110">
        <v>74</v>
      </c>
      <c r="V41" s="103">
        <v>2.2223999999999999</v>
      </c>
    </row>
    <row r="42" spans="1:22" x14ac:dyDescent="0.2">
      <c r="A42" s="62" t="str">
        <f>IF('vrhačský pětiboj'!A42="","",'vrhačský pětiboj'!A42)</f>
        <v/>
      </c>
      <c r="B42" s="113" t="str">
        <f>IF('vrhačský pětiboj'!B42="","",'vrhačský pětiboj'!B42)</f>
        <v/>
      </c>
      <c r="C42" s="62" t="str">
        <f>IF('vrhačský pětiboj'!C42="","",'vrhačský pětiboj'!C42)</f>
        <v/>
      </c>
      <c r="D42" s="98" t="str">
        <f>IF('vrhačský pětiboj'!D42="","",'vrhačský pětiboj'!D42)</f>
        <v/>
      </c>
      <c r="E42" s="105" t="str">
        <f>IF('vrhačský pětiboj'!E42="","",'vrhačský pětiboj'!E42)</f>
        <v/>
      </c>
      <c r="F42" s="98" t="str">
        <f>IF('vrhačský pětiboj'!F42="","",'vrhačský pětiboj'!F42)</f>
        <v/>
      </c>
      <c r="G42" s="62" t="str">
        <f>IF('vrhačský pětiboj'!G42="","",'vrhačský pětiboj'!G42)</f>
        <v/>
      </c>
      <c r="H42" s="69" t="str">
        <f t="shared" si="0"/>
        <v/>
      </c>
      <c r="I42" s="120" t="str">
        <f t="shared" si="1"/>
        <v/>
      </c>
      <c r="J42" s="112" t="str">
        <f t="shared" si="2"/>
        <v/>
      </c>
      <c r="K42" s="119" t="str">
        <f t="shared" si="3"/>
        <v/>
      </c>
      <c r="L42" s="128"/>
      <c r="M42" s="128"/>
      <c r="N42" s="128"/>
      <c r="O42" s="69"/>
      <c r="P42" s="69"/>
      <c r="Q42" s="69"/>
      <c r="R42" s="26" t="str">
        <f t="shared" si="4"/>
        <v/>
      </c>
      <c r="S42" s="108">
        <v>75</v>
      </c>
      <c r="T42" s="101">
        <v>1.7730999999999999</v>
      </c>
      <c r="U42" s="108">
        <v>75</v>
      </c>
      <c r="V42" s="101">
        <v>2.0428000000000002</v>
      </c>
    </row>
    <row r="43" spans="1:22" x14ac:dyDescent="0.2">
      <c r="A43" s="62" t="str">
        <f>IF('vrhačský pětiboj'!A43="","",'vrhačský pětiboj'!A43)</f>
        <v/>
      </c>
      <c r="B43" s="113" t="str">
        <f>IF('vrhačský pětiboj'!B43="","",'vrhačský pětiboj'!B43)</f>
        <v/>
      </c>
      <c r="C43" s="62" t="str">
        <f>IF('vrhačský pětiboj'!C43="","",'vrhačský pětiboj'!C43)</f>
        <v/>
      </c>
      <c r="D43" s="98" t="str">
        <f>IF('vrhačský pětiboj'!D43="","",'vrhačský pětiboj'!D43)</f>
        <v/>
      </c>
      <c r="E43" s="105" t="str">
        <f>IF('vrhačský pětiboj'!E43="","",'vrhačský pětiboj'!E43)</f>
        <v/>
      </c>
      <c r="F43" s="98" t="str">
        <f>IF('vrhačský pětiboj'!F43="","",'vrhačský pětiboj'!F43)</f>
        <v/>
      </c>
      <c r="G43" s="62" t="str">
        <f>IF('vrhačský pětiboj'!G43="","",'vrhačský pětiboj'!G43)</f>
        <v/>
      </c>
      <c r="H43" s="69" t="str">
        <f t="shared" si="0"/>
        <v/>
      </c>
      <c r="I43" s="120" t="str">
        <f t="shared" si="1"/>
        <v/>
      </c>
      <c r="J43" s="112" t="str">
        <f t="shared" si="2"/>
        <v/>
      </c>
      <c r="K43" s="119" t="str">
        <f t="shared" si="3"/>
        <v/>
      </c>
      <c r="L43" s="128"/>
      <c r="M43" s="128"/>
      <c r="N43" s="128"/>
      <c r="O43" s="69"/>
      <c r="P43" s="69"/>
      <c r="Q43" s="69"/>
      <c r="R43" s="26" t="str">
        <f t="shared" si="4"/>
        <v/>
      </c>
      <c r="S43" s="110">
        <v>76</v>
      </c>
      <c r="T43" s="103">
        <v>1.8236000000000001</v>
      </c>
      <c r="U43" s="110">
        <v>76</v>
      </c>
      <c r="V43" s="103">
        <v>2.1002999999999998</v>
      </c>
    </row>
    <row r="44" spans="1:22" x14ac:dyDescent="0.2">
      <c r="A44" s="62" t="str">
        <f>IF('vrhačský pětiboj'!A44="","",'vrhačský pětiboj'!A44)</f>
        <v/>
      </c>
      <c r="B44" s="113" t="str">
        <f>IF('vrhačský pětiboj'!B44="","",'vrhačský pětiboj'!B44)</f>
        <v/>
      </c>
      <c r="C44" s="62" t="str">
        <f>IF('vrhačský pětiboj'!C44="","",'vrhačský pětiboj'!C44)</f>
        <v/>
      </c>
      <c r="D44" s="98" t="str">
        <f>IF('vrhačský pětiboj'!D44="","",'vrhačský pětiboj'!D44)</f>
        <v/>
      </c>
      <c r="E44" s="105" t="str">
        <f>IF('vrhačský pětiboj'!E44="","",'vrhačský pětiboj'!E44)</f>
        <v/>
      </c>
      <c r="F44" s="98" t="str">
        <f>IF('vrhačský pětiboj'!F44="","",'vrhačský pětiboj'!F44)</f>
        <v/>
      </c>
      <c r="G44" s="62" t="str">
        <f>IF('vrhačský pětiboj'!G44="","",'vrhačský pětiboj'!G44)</f>
        <v/>
      </c>
      <c r="H44" s="69" t="str">
        <f t="shared" si="0"/>
        <v/>
      </c>
      <c r="I44" s="120" t="str">
        <f t="shared" si="1"/>
        <v/>
      </c>
      <c r="J44" s="112" t="str">
        <f t="shared" si="2"/>
        <v/>
      </c>
      <c r="K44" s="119" t="str">
        <f t="shared" si="3"/>
        <v/>
      </c>
      <c r="L44" s="128"/>
      <c r="M44" s="128"/>
      <c r="N44" s="128"/>
      <c r="O44" s="69"/>
      <c r="P44" s="69"/>
      <c r="Q44" s="69"/>
      <c r="R44" s="26" t="str">
        <f t="shared" si="4"/>
        <v/>
      </c>
      <c r="S44" s="110">
        <v>77</v>
      </c>
      <c r="T44" s="103">
        <v>1.877</v>
      </c>
      <c r="U44" s="110">
        <v>77</v>
      </c>
      <c r="V44" s="103">
        <v>2.1604999999999999</v>
      </c>
    </row>
    <row r="45" spans="1:22" x14ac:dyDescent="0.2">
      <c r="A45" s="62" t="str">
        <f>IF('vrhačský pětiboj'!A45="","",'vrhačský pětiboj'!A45)</f>
        <v/>
      </c>
      <c r="B45" s="113" t="str">
        <f>IF('vrhačský pětiboj'!B45="","",'vrhačský pětiboj'!B45)</f>
        <v/>
      </c>
      <c r="C45" s="62" t="str">
        <f>IF('vrhačský pětiboj'!C45="","",'vrhačský pětiboj'!C45)</f>
        <v/>
      </c>
      <c r="D45" s="98" t="str">
        <f>IF('vrhačský pětiboj'!D45="","",'vrhačský pětiboj'!D45)</f>
        <v/>
      </c>
      <c r="E45" s="105" t="str">
        <f>IF('vrhačský pětiboj'!E45="","",'vrhačský pětiboj'!E45)</f>
        <v/>
      </c>
      <c r="F45" s="98" t="str">
        <f>IF('vrhačský pětiboj'!F45="","",'vrhačský pětiboj'!F45)</f>
        <v/>
      </c>
      <c r="G45" s="62" t="str">
        <f>IF('vrhačský pětiboj'!G45="","",'vrhačský pětiboj'!G45)</f>
        <v/>
      </c>
      <c r="H45" s="69" t="str">
        <f t="shared" si="0"/>
        <v/>
      </c>
      <c r="I45" s="120" t="str">
        <f t="shared" si="1"/>
        <v/>
      </c>
      <c r="J45" s="112" t="str">
        <f t="shared" si="2"/>
        <v/>
      </c>
      <c r="K45" s="119" t="str">
        <f t="shared" si="3"/>
        <v/>
      </c>
      <c r="L45" s="128"/>
      <c r="M45" s="128"/>
      <c r="N45" s="128"/>
      <c r="O45" s="69"/>
      <c r="P45" s="69"/>
      <c r="Q45" s="69"/>
      <c r="R45" s="26" t="str">
        <f t="shared" si="4"/>
        <v/>
      </c>
      <c r="S45" s="110">
        <v>78</v>
      </c>
      <c r="T45" s="103">
        <v>1.9336</v>
      </c>
      <c r="U45" s="110">
        <v>78</v>
      </c>
      <c r="V45" s="103">
        <v>2.2235</v>
      </c>
    </row>
    <row r="46" spans="1:22" x14ac:dyDescent="0.2">
      <c r="A46" s="62" t="str">
        <f>IF('vrhačský pětiboj'!A46="","",'vrhačský pětiboj'!A46)</f>
        <v/>
      </c>
      <c r="B46" s="113" t="str">
        <f>IF('vrhačský pětiboj'!B46="","",'vrhačský pětiboj'!B46)</f>
        <v/>
      </c>
      <c r="C46" s="62" t="str">
        <f>IF('vrhačský pětiboj'!C46="","",'vrhačský pětiboj'!C46)</f>
        <v/>
      </c>
      <c r="D46" s="98" t="str">
        <f>IF('vrhačský pětiboj'!D46="","",'vrhačský pětiboj'!D46)</f>
        <v/>
      </c>
      <c r="E46" s="105" t="str">
        <f>IF('vrhačský pětiboj'!E46="","",'vrhačský pětiboj'!E46)</f>
        <v/>
      </c>
      <c r="F46" s="98" t="str">
        <f>IF('vrhačský pětiboj'!F46="","",'vrhačský pětiboj'!F46)</f>
        <v/>
      </c>
      <c r="G46" s="62" t="str">
        <f>IF('vrhačský pětiboj'!G46="","",'vrhačský pětiboj'!G46)</f>
        <v/>
      </c>
      <c r="H46" s="69" t="str">
        <f t="shared" si="0"/>
        <v/>
      </c>
      <c r="I46" s="120" t="str">
        <f t="shared" si="1"/>
        <v/>
      </c>
      <c r="J46" s="112" t="str">
        <f t="shared" si="2"/>
        <v/>
      </c>
      <c r="K46" s="119" t="str">
        <f t="shared" si="3"/>
        <v/>
      </c>
      <c r="L46" s="128"/>
      <c r="M46" s="128"/>
      <c r="N46" s="128"/>
      <c r="O46" s="69"/>
      <c r="P46" s="69"/>
      <c r="Q46" s="69"/>
      <c r="R46" s="26" t="str">
        <f t="shared" si="4"/>
        <v/>
      </c>
      <c r="S46" s="110">
        <v>79</v>
      </c>
      <c r="T46" s="103">
        <v>1.9936</v>
      </c>
      <c r="U46" s="110">
        <v>79</v>
      </c>
      <c r="V46" s="103">
        <v>2.2894999999999999</v>
      </c>
    </row>
    <row r="47" spans="1:22" x14ac:dyDescent="0.2">
      <c r="A47" s="62" t="str">
        <f>IF('vrhačský pětiboj'!A47="","",'vrhačský pětiboj'!A47)</f>
        <v/>
      </c>
      <c r="B47" s="113" t="str">
        <f>IF('vrhačský pětiboj'!B47="","",'vrhačský pětiboj'!B47)</f>
        <v/>
      </c>
      <c r="C47" s="62" t="str">
        <f>IF('vrhačský pětiboj'!C47="","",'vrhačský pětiboj'!C47)</f>
        <v/>
      </c>
      <c r="D47" s="98" t="str">
        <f>IF('vrhačský pětiboj'!D47="","",'vrhačský pětiboj'!D47)</f>
        <v/>
      </c>
      <c r="E47" s="105" t="str">
        <f>IF('vrhačský pětiboj'!E47="","",'vrhačský pětiboj'!E47)</f>
        <v/>
      </c>
      <c r="F47" s="98" t="str">
        <f>IF('vrhačský pětiboj'!F47="","",'vrhačský pětiboj'!F47)</f>
        <v/>
      </c>
      <c r="G47" s="62" t="str">
        <f>IF('vrhačský pětiboj'!G47="","",'vrhačský pětiboj'!G47)</f>
        <v/>
      </c>
      <c r="H47" s="69" t="str">
        <f t="shared" si="0"/>
        <v/>
      </c>
      <c r="I47" s="120" t="str">
        <f t="shared" si="1"/>
        <v/>
      </c>
      <c r="J47" s="112" t="str">
        <f t="shared" si="2"/>
        <v/>
      </c>
      <c r="K47" s="119" t="str">
        <f t="shared" si="3"/>
        <v/>
      </c>
      <c r="L47" s="128"/>
      <c r="M47" s="128"/>
      <c r="N47" s="128"/>
      <c r="O47" s="69"/>
      <c r="P47" s="69"/>
      <c r="Q47" s="69"/>
      <c r="R47" s="26" t="str">
        <f t="shared" si="4"/>
        <v/>
      </c>
      <c r="S47" s="108">
        <v>80</v>
      </c>
      <c r="T47" s="101">
        <v>1.8402000000000001</v>
      </c>
      <c r="U47" s="108">
        <v>80</v>
      </c>
      <c r="V47" s="101">
        <v>2.3589000000000002</v>
      </c>
    </row>
    <row r="48" spans="1:22" x14ac:dyDescent="0.2">
      <c r="A48" s="62" t="str">
        <f>IF('vrhačský pětiboj'!A48="","",'vrhačský pětiboj'!A48)</f>
        <v/>
      </c>
      <c r="B48" s="113" t="str">
        <f>IF('vrhačský pětiboj'!B48="","",'vrhačský pětiboj'!B48)</f>
        <v/>
      </c>
      <c r="C48" s="62" t="str">
        <f>IF('vrhačský pětiboj'!C48="","",'vrhačský pětiboj'!C48)</f>
        <v/>
      </c>
      <c r="D48" s="98" t="str">
        <f>IF('vrhačský pětiboj'!D48="","",'vrhačský pětiboj'!D48)</f>
        <v/>
      </c>
      <c r="E48" s="105" t="str">
        <f>IF('vrhačský pětiboj'!E48="","",'vrhačský pětiboj'!E48)</f>
        <v/>
      </c>
      <c r="F48" s="98" t="str">
        <f>IF('vrhačský pětiboj'!F48="","",'vrhačský pětiboj'!F48)</f>
        <v/>
      </c>
      <c r="G48" s="62" t="str">
        <f>IF('vrhačský pětiboj'!G48="","",'vrhačský pětiboj'!G48)</f>
        <v/>
      </c>
      <c r="H48" s="69" t="str">
        <f t="shared" si="0"/>
        <v/>
      </c>
      <c r="I48" s="120" t="str">
        <f t="shared" si="1"/>
        <v/>
      </c>
      <c r="J48" s="112" t="str">
        <f t="shared" si="2"/>
        <v/>
      </c>
      <c r="K48" s="119" t="str">
        <f t="shared" si="3"/>
        <v/>
      </c>
      <c r="L48" s="128"/>
      <c r="M48" s="128"/>
      <c r="N48" s="128"/>
      <c r="O48" s="69"/>
      <c r="P48" s="69"/>
      <c r="Q48" s="69"/>
      <c r="R48" s="26" t="str">
        <f t="shared" si="4"/>
        <v/>
      </c>
      <c r="S48" s="110">
        <v>81</v>
      </c>
      <c r="T48" s="103">
        <v>1.901</v>
      </c>
      <c r="U48" s="110">
        <v>81</v>
      </c>
      <c r="V48" s="103">
        <v>2.4318</v>
      </c>
    </row>
    <row r="49" spans="1:22" x14ac:dyDescent="0.2">
      <c r="A49" s="62" t="str">
        <f>IF('vrhačský pětiboj'!A49="","",'vrhačský pětiboj'!A49)</f>
        <v/>
      </c>
      <c r="B49" s="113" t="str">
        <f>IF('vrhačský pětiboj'!B49="","",'vrhačský pětiboj'!B49)</f>
        <v/>
      </c>
      <c r="C49" s="62" t="str">
        <f>IF('vrhačský pětiboj'!C49="","",'vrhačský pětiboj'!C49)</f>
        <v/>
      </c>
      <c r="D49" s="98" t="str">
        <f>IF('vrhačský pětiboj'!D49="","",'vrhačský pětiboj'!D49)</f>
        <v/>
      </c>
      <c r="E49" s="105" t="str">
        <f>IF('vrhačský pětiboj'!E49="","",'vrhačský pětiboj'!E49)</f>
        <v/>
      </c>
      <c r="F49" s="98" t="str">
        <f>IF('vrhačský pětiboj'!F49="","",'vrhačský pětiboj'!F49)</f>
        <v/>
      </c>
      <c r="G49" s="62" t="str">
        <f>IF('vrhačský pětiboj'!G49="","",'vrhačský pětiboj'!G49)</f>
        <v/>
      </c>
      <c r="H49" s="69" t="str">
        <f t="shared" si="0"/>
        <v/>
      </c>
      <c r="I49" s="120" t="str">
        <f t="shared" si="1"/>
        <v/>
      </c>
      <c r="J49" s="112" t="str">
        <f t="shared" si="2"/>
        <v/>
      </c>
      <c r="K49" s="119" t="str">
        <f t="shared" si="3"/>
        <v/>
      </c>
      <c r="L49" s="128"/>
      <c r="M49" s="128"/>
      <c r="N49" s="128"/>
      <c r="O49" s="69"/>
      <c r="P49" s="69"/>
      <c r="Q49" s="69"/>
      <c r="R49" s="26" t="str">
        <f t="shared" si="4"/>
        <v/>
      </c>
      <c r="S49" s="110">
        <v>82</v>
      </c>
      <c r="T49" s="103">
        <v>1.9658</v>
      </c>
      <c r="U49" s="110">
        <v>82</v>
      </c>
      <c r="V49" s="103">
        <v>2.5089000000000001</v>
      </c>
    </row>
    <row r="50" spans="1:22" x14ac:dyDescent="0.2">
      <c r="A50" s="62" t="str">
        <f>IF('vrhačský pětiboj'!A50="","",'vrhačský pětiboj'!A50)</f>
        <v/>
      </c>
      <c r="B50" s="113" t="str">
        <f>IF('vrhačský pětiboj'!B50="","",'vrhačský pětiboj'!B50)</f>
        <v/>
      </c>
      <c r="C50" s="62" t="str">
        <f>IF('vrhačský pětiboj'!C50="","",'vrhačský pětiboj'!C50)</f>
        <v/>
      </c>
      <c r="D50" s="98" t="str">
        <f>IF('vrhačský pětiboj'!D50="","",'vrhačský pětiboj'!D50)</f>
        <v/>
      </c>
      <c r="E50" s="105" t="str">
        <f>IF('vrhačský pětiboj'!E50="","",'vrhačský pětiboj'!E50)</f>
        <v/>
      </c>
      <c r="F50" s="98" t="str">
        <f>IF('vrhačský pětiboj'!F50="","",'vrhačský pětiboj'!F50)</f>
        <v/>
      </c>
      <c r="G50" s="62" t="str">
        <f>IF('vrhačský pětiboj'!G50="","",'vrhačský pětiboj'!G50)</f>
        <v/>
      </c>
      <c r="H50" s="69" t="str">
        <f t="shared" si="0"/>
        <v/>
      </c>
      <c r="I50" s="120" t="str">
        <f t="shared" si="1"/>
        <v/>
      </c>
      <c r="J50" s="112" t="str">
        <f t="shared" si="2"/>
        <v/>
      </c>
      <c r="K50" s="119" t="str">
        <f t="shared" si="3"/>
        <v/>
      </c>
      <c r="L50" s="128"/>
      <c r="M50" s="128"/>
      <c r="N50" s="128"/>
      <c r="O50" s="69"/>
      <c r="P50" s="69"/>
      <c r="Q50" s="69"/>
      <c r="R50" s="26" t="str">
        <f t="shared" si="4"/>
        <v/>
      </c>
      <c r="S50" s="110">
        <v>83</v>
      </c>
      <c r="T50" s="103">
        <v>2.0350999999999999</v>
      </c>
      <c r="U50" s="110">
        <v>83</v>
      </c>
      <c r="V50" s="103">
        <v>2.5905999999999998</v>
      </c>
    </row>
    <row r="51" spans="1:22" x14ac:dyDescent="0.2">
      <c r="A51" s="62" t="str">
        <f>IF('vrhačský pětiboj'!A51="","",'vrhačský pětiboj'!A51)</f>
        <v/>
      </c>
      <c r="B51" s="113" t="str">
        <f>IF('vrhačský pětiboj'!B51="","",'vrhačský pětiboj'!B51)</f>
        <v/>
      </c>
      <c r="C51" s="62" t="str">
        <f>IF('vrhačský pětiboj'!C51="","",'vrhačský pětiboj'!C51)</f>
        <v/>
      </c>
      <c r="D51" s="98" t="str">
        <f>IF('vrhačský pětiboj'!D51="","",'vrhačský pětiboj'!D51)</f>
        <v/>
      </c>
      <c r="E51" s="105" t="str">
        <f>IF('vrhačský pětiboj'!E51="","",'vrhačský pětiboj'!E51)</f>
        <v/>
      </c>
      <c r="F51" s="98" t="str">
        <f>IF('vrhačský pětiboj'!F51="","",'vrhačský pětiboj'!F51)</f>
        <v/>
      </c>
      <c r="G51" s="62" t="str">
        <f>IF('vrhačský pětiboj'!G51="","",'vrhačský pětiboj'!G51)</f>
        <v/>
      </c>
      <c r="H51" s="69" t="str">
        <f t="shared" si="0"/>
        <v/>
      </c>
      <c r="I51" s="120" t="str">
        <f t="shared" si="1"/>
        <v/>
      </c>
      <c r="J51" s="112" t="str">
        <f t="shared" si="2"/>
        <v/>
      </c>
      <c r="K51" s="119" t="str">
        <f t="shared" si="3"/>
        <v/>
      </c>
      <c r="L51" s="128"/>
      <c r="M51" s="128"/>
      <c r="N51" s="128"/>
      <c r="O51" s="69"/>
      <c r="P51" s="69"/>
      <c r="Q51" s="69"/>
      <c r="R51" s="26" t="str">
        <f t="shared" si="4"/>
        <v/>
      </c>
      <c r="S51" s="110">
        <v>84</v>
      </c>
      <c r="T51" s="103">
        <v>2.1095000000000002</v>
      </c>
      <c r="U51" s="110">
        <v>84</v>
      </c>
      <c r="V51" s="103">
        <v>2.6774</v>
      </c>
    </row>
    <row r="52" spans="1:22" x14ac:dyDescent="0.2">
      <c r="A52" s="62" t="str">
        <f>IF('vrhačský pětiboj'!A52="","",'vrhačský pětiboj'!A52)</f>
        <v/>
      </c>
      <c r="B52" s="113" t="str">
        <f>IF('vrhačský pětiboj'!B52="","",'vrhačský pětiboj'!B52)</f>
        <v/>
      </c>
      <c r="C52" s="62" t="str">
        <f>IF('vrhačský pětiboj'!C52="","",'vrhačský pětiboj'!C52)</f>
        <v/>
      </c>
      <c r="D52" s="98" t="str">
        <f>IF('vrhačský pětiboj'!D52="","",'vrhačský pětiboj'!D52)</f>
        <v/>
      </c>
      <c r="E52" s="105" t="str">
        <f>IF('vrhačský pětiboj'!E52="","",'vrhačský pětiboj'!E52)</f>
        <v/>
      </c>
      <c r="F52" s="98" t="str">
        <f>IF('vrhačský pětiboj'!F52="","",'vrhačský pětiboj'!F52)</f>
        <v/>
      </c>
      <c r="G52" s="62" t="str">
        <f>IF('vrhačský pětiboj'!G52="","",'vrhačský pětiboj'!G52)</f>
        <v/>
      </c>
      <c r="H52" s="69" t="str">
        <f t="shared" si="0"/>
        <v/>
      </c>
      <c r="I52" s="120" t="str">
        <f t="shared" si="1"/>
        <v/>
      </c>
      <c r="J52" s="112" t="str">
        <f t="shared" si="2"/>
        <v/>
      </c>
      <c r="K52" s="119" t="str">
        <f t="shared" si="3"/>
        <v/>
      </c>
      <c r="L52" s="128"/>
      <c r="M52" s="128"/>
      <c r="N52" s="128"/>
      <c r="O52" s="69"/>
      <c r="P52" s="69"/>
      <c r="Q52" s="69"/>
      <c r="R52" s="26" t="str">
        <f t="shared" si="4"/>
        <v/>
      </c>
      <c r="S52" s="108">
        <v>85</v>
      </c>
      <c r="T52" s="101">
        <v>2.1894</v>
      </c>
      <c r="U52" s="108">
        <v>85</v>
      </c>
      <c r="V52" s="101">
        <v>2.7698</v>
      </c>
    </row>
    <row r="53" spans="1:22" x14ac:dyDescent="0.2">
      <c r="A53" s="62" t="str">
        <f>IF('vrhačský pětiboj'!A53="","",'vrhačský pětiboj'!A53)</f>
        <v/>
      </c>
      <c r="B53" s="113" t="str">
        <f>IF('vrhačský pětiboj'!B53="","",'vrhačský pětiboj'!B53)</f>
        <v/>
      </c>
      <c r="C53" s="62" t="str">
        <f>IF('vrhačský pětiboj'!C53="","",'vrhačský pětiboj'!C53)</f>
        <v/>
      </c>
      <c r="D53" s="98" t="str">
        <f>IF('vrhačský pětiboj'!D53="","",'vrhačský pětiboj'!D53)</f>
        <v/>
      </c>
      <c r="E53" s="105" t="str">
        <f>IF('vrhačský pětiboj'!E53="","",'vrhačský pětiboj'!E53)</f>
        <v/>
      </c>
      <c r="F53" s="98" t="str">
        <f>IF('vrhačský pětiboj'!F53="","",'vrhačský pětiboj'!F53)</f>
        <v/>
      </c>
      <c r="G53" s="62" t="str">
        <f>IF('vrhačský pětiboj'!G53="","",'vrhačský pětiboj'!G53)</f>
        <v/>
      </c>
      <c r="H53" s="69" t="str">
        <f t="shared" si="0"/>
        <v/>
      </c>
      <c r="I53" s="120" t="str">
        <f t="shared" si="1"/>
        <v/>
      </c>
      <c r="J53" s="112" t="str">
        <f t="shared" si="2"/>
        <v/>
      </c>
      <c r="K53" s="119" t="str">
        <f t="shared" si="3"/>
        <v/>
      </c>
      <c r="L53" s="128"/>
      <c r="M53" s="128"/>
      <c r="N53" s="128"/>
      <c r="O53" s="69"/>
      <c r="P53" s="69"/>
      <c r="Q53" s="69"/>
      <c r="R53" s="26" t="str">
        <f t="shared" si="4"/>
        <v/>
      </c>
      <c r="S53" s="110">
        <v>86</v>
      </c>
      <c r="T53" s="103">
        <v>2.2753999999999999</v>
      </c>
      <c r="U53" s="110">
        <v>86</v>
      </c>
      <c r="V53" s="103">
        <v>2.8683999999999998</v>
      </c>
    </row>
    <row r="54" spans="1:22" x14ac:dyDescent="0.2">
      <c r="A54" s="62" t="str">
        <f>IF('vrhačský pětiboj'!A54="","",'vrhačský pětiboj'!A54)</f>
        <v/>
      </c>
      <c r="B54" s="113" t="str">
        <f>IF('vrhačský pětiboj'!B54="","",'vrhačský pětiboj'!B54)</f>
        <v/>
      </c>
      <c r="C54" s="62" t="str">
        <f>IF('vrhačský pětiboj'!C54="","",'vrhačský pětiboj'!C54)</f>
        <v/>
      </c>
      <c r="D54" s="98" t="str">
        <f>IF('vrhačský pětiboj'!D54="","",'vrhačský pětiboj'!D54)</f>
        <v/>
      </c>
      <c r="E54" s="105" t="str">
        <f>IF('vrhačský pětiboj'!E54="","",'vrhačský pětiboj'!E54)</f>
        <v/>
      </c>
      <c r="F54" s="98" t="str">
        <f>IF('vrhačský pětiboj'!F54="","",'vrhačský pětiboj'!F54)</f>
        <v/>
      </c>
      <c r="G54" s="62" t="str">
        <f>IF('vrhačský pětiboj'!G54="","",'vrhačský pětiboj'!G54)</f>
        <v/>
      </c>
      <c r="H54" s="69" t="str">
        <f t="shared" si="0"/>
        <v/>
      </c>
      <c r="I54" s="120" t="str">
        <f t="shared" si="1"/>
        <v/>
      </c>
      <c r="J54" s="112" t="str">
        <f t="shared" si="2"/>
        <v/>
      </c>
      <c r="K54" s="119" t="str">
        <f t="shared" si="3"/>
        <v/>
      </c>
      <c r="L54" s="128"/>
      <c r="M54" s="128"/>
      <c r="N54" s="128"/>
      <c r="O54" s="69"/>
      <c r="P54" s="69"/>
      <c r="Q54" s="69"/>
      <c r="R54" s="26" t="str">
        <f t="shared" si="4"/>
        <v/>
      </c>
      <c r="S54" s="110">
        <v>87</v>
      </c>
      <c r="T54" s="103">
        <v>2.3685</v>
      </c>
      <c r="U54" s="110">
        <v>87</v>
      </c>
      <c r="V54" s="103">
        <v>2.9737</v>
      </c>
    </row>
    <row r="55" spans="1:22" x14ac:dyDescent="0.2">
      <c r="A55" s="62" t="str">
        <f>IF('vrhačský pětiboj'!A55="","",'vrhačský pětiboj'!A55)</f>
        <v/>
      </c>
      <c r="B55" s="113" t="str">
        <f>IF('vrhačský pětiboj'!B55="","",'vrhačský pětiboj'!B55)</f>
        <v/>
      </c>
      <c r="C55" s="62" t="str">
        <f>IF('vrhačský pětiboj'!C55="","",'vrhačský pětiboj'!C55)</f>
        <v/>
      </c>
      <c r="D55" s="98" t="str">
        <f>IF('vrhačský pětiboj'!D55="","",'vrhačský pětiboj'!D55)</f>
        <v/>
      </c>
      <c r="E55" s="105" t="str">
        <f>IF('vrhačský pětiboj'!E55="","",'vrhačský pětiboj'!E55)</f>
        <v/>
      </c>
      <c r="F55" s="98" t="str">
        <f>IF('vrhačský pětiboj'!F55="","",'vrhačský pětiboj'!F55)</f>
        <v/>
      </c>
      <c r="G55" s="62" t="str">
        <f>IF('vrhačský pětiboj'!G55="","",'vrhačský pětiboj'!G55)</f>
        <v/>
      </c>
      <c r="H55" s="69" t="str">
        <f t="shared" si="0"/>
        <v/>
      </c>
      <c r="I55" s="120" t="str">
        <f t="shared" si="1"/>
        <v/>
      </c>
      <c r="J55" s="112" t="str">
        <f t="shared" si="2"/>
        <v/>
      </c>
      <c r="K55" s="119" t="str">
        <f t="shared" si="3"/>
        <v/>
      </c>
      <c r="L55" s="128"/>
      <c r="M55" s="128"/>
      <c r="N55" s="128"/>
      <c r="O55" s="69"/>
      <c r="P55" s="69"/>
      <c r="Q55" s="69"/>
      <c r="R55" s="26" t="str">
        <f t="shared" si="4"/>
        <v/>
      </c>
      <c r="S55" s="110">
        <v>88</v>
      </c>
      <c r="T55" s="103">
        <v>2.4693999999999998</v>
      </c>
      <c r="U55" s="110">
        <v>88</v>
      </c>
      <c r="V55" s="103">
        <v>3.0865999999999998</v>
      </c>
    </row>
    <row r="56" spans="1:22" x14ac:dyDescent="0.2">
      <c r="A56" s="62" t="str">
        <f>IF('vrhačský pětiboj'!A56="","",'vrhačský pětiboj'!A56)</f>
        <v/>
      </c>
      <c r="B56" s="113" t="str">
        <f>IF('vrhačský pětiboj'!B56="","",'vrhačský pětiboj'!B56)</f>
        <v/>
      </c>
      <c r="C56" s="62" t="str">
        <f>IF('vrhačský pětiboj'!C56="","",'vrhačský pětiboj'!C56)</f>
        <v/>
      </c>
      <c r="D56" s="98" t="str">
        <f>IF('vrhačský pětiboj'!D56="","",'vrhačský pětiboj'!D56)</f>
        <v/>
      </c>
      <c r="E56" s="105" t="str">
        <f>IF('vrhačský pětiboj'!E56="","",'vrhačský pětiboj'!E56)</f>
        <v/>
      </c>
      <c r="F56" s="98" t="str">
        <f>IF('vrhačský pětiboj'!F56="","",'vrhačský pětiboj'!F56)</f>
        <v/>
      </c>
      <c r="G56" s="62" t="str">
        <f>IF('vrhačský pětiboj'!G56="","",'vrhačský pětiboj'!G56)</f>
        <v/>
      </c>
      <c r="H56" s="69" t="str">
        <f t="shared" si="0"/>
        <v/>
      </c>
      <c r="I56" s="120" t="str">
        <f t="shared" si="1"/>
        <v/>
      </c>
      <c r="J56" s="112" t="str">
        <f t="shared" si="2"/>
        <v/>
      </c>
      <c r="K56" s="119" t="str">
        <f t="shared" si="3"/>
        <v/>
      </c>
      <c r="L56" s="128"/>
      <c r="M56" s="128"/>
      <c r="N56" s="128"/>
      <c r="O56" s="69"/>
      <c r="P56" s="69"/>
      <c r="Q56" s="69"/>
      <c r="R56" s="26" t="str">
        <f t="shared" si="4"/>
        <v/>
      </c>
      <c r="S56" s="110">
        <v>89</v>
      </c>
      <c r="T56" s="103">
        <v>2.5790999999999999</v>
      </c>
      <c r="U56" s="110">
        <v>89</v>
      </c>
      <c r="V56" s="103">
        <v>3.2079</v>
      </c>
    </row>
    <row r="57" spans="1:22" x14ac:dyDescent="0.2">
      <c r="A57" s="62" t="str">
        <f>IF('vrhačský pětiboj'!A57="","",'vrhačský pětiboj'!A57)</f>
        <v/>
      </c>
      <c r="B57" s="113" t="str">
        <f>IF('vrhačský pětiboj'!B57="","",'vrhačský pětiboj'!B57)</f>
        <v/>
      </c>
      <c r="C57" s="62" t="str">
        <f>IF('vrhačský pětiboj'!C57="","",'vrhačský pětiboj'!C57)</f>
        <v/>
      </c>
      <c r="D57" s="98" t="str">
        <f>IF('vrhačský pětiboj'!D57="","",'vrhačský pětiboj'!D57)</f>
        <v/>
      </c>
      <c r="E57" s="105" t="str">
        <f>IF('vrhačský pětiboj'!E57="","",'vrhačský pětiboj'!E57)</f>
        <v/>
      </c>
      <c r="F57" s="98" t="str">
        <f>IF('vrhačský pětiboj'!F57="","",'vrhačský pětiboj'!F57)</f>
        <v/>
      </c>
      <c r="G57" s="62" t="str">
        <f>IF('vrhačský pětiboj'!G57="","",'vrhačský pětiboj'!G57)</f>
        <v/>
      </c>
      <c r="H57" s="69" t="str">
        <f t="shared" si="0"/>
        <v/>
      </c>
      <c r="I57" s="120" t="str">
        <f t="shared" si="1"/>
        <v/>
      </c>
      <c r="J57" s="112" t="str">
        <f t="shared" si="2"/>
        <v/>
      </c>
      <c r="K57" s="119" t="str">
        <f t="shared" si="3"/>
        <v/>
      </c>
      <c r="L57" s="128"/>
      <c r="M57" s="128"/>
      <c r="N57" s="128"/>
      <c r="O57" s="69"/>
      <c r="P57" s="69"/>
      <c r="Q57" s="69"/>
      <c r="R57" s="26" t="str">
        <f t="shared" si="4"/>
        <v/>
      </c>
      <c r="S57" s="108">
        <v>90</v>
      </c>
      <c r="T57" s="101">
        <v>2.6989000000000001</v>
      </c>
      <c r="U57" s="108">
        <v>90</v>
      </c>
      <c r="V57" s="101">
        <v>3.3386999999999998</v>
      </c>
    </row>
    <row r="58" spans="1:22" x14ac:dyDescent="0.2">
      <c r="A58" s="62" t="str">
        <f>IF('vrhačský pětiboj'!A58="","",'vrhačský pětiboj'!A58)</f>
        <v/>
      </c>
      <c r="B58" s="113" t="str">
        <f>IF('vrhačský pětiboj'!B58="","",'vrhačský pětiboj'!B58)</f>
        <v/>
      </c>
      <c r="C58" s="62" t="str">
        <f>IF('vrhačský pětiboj'!C58="","",'vrhačský pětiboj'!C58)</f>
        <v/>
      </c>
      <c r="D58" s="98" t="str">
        <f>IF('vrhačský pětiboj'!D58="","",'vrhačský pětiboj'!D58)</f>
        <v/>
      </c>
      <c r="E58" s="105" t="str">
        <f>IF('vrhačský pětiboj'!E58="","",'vrhačský pětiboj'!E58)</f>
        <v/>
      </c>
      <c r="F58" s="98" t="str">
        <f>IF('vrhačský pětiboj'!F58="","",'vrhačský pětiboj'!F58)</f>
        <v/>
      </c>
      <c r="G58" s="62" t="str">
        <f>IF('vrhačský pětiboj'!G58="","",'vrhačský pětiboj'!G58)</f>
        <v/>
      </c>
      <c r="H58" s="69" t="str">
        <f t="shared" si="0"/>
        <v/>
      </c>
      <c r="I58" s="120" t="str">
        <f t="shared" si="1"/>
        <v/>
      </c>
      <c r="J58" s="112" t="str">
        <f t="shared" si="2"/>
        <v/>
      </c>
      <c r="K58" s="119" t="str">
        <f t="shared" si="3"/>
        <v/>
      </c>
      <c r="L58" s="128"/>
      <c r="M58" s="128"/>
      <c r="N58" s="128"/>
      <c r="O58" s="69"/>
      <c r="P58" s="69"/>
      <c r="Q58" s="69"/>
      <c r="R58" s="26" t="str">
        <f t="shared" si="4"/>
        <v/>
      </c>
      <c r="S58" s="110">
        <v>91</v>
      </c>
      <c r="T58" s="103">
        <v>2.8302999999999998</v>
      </c>
      <c r="U58" s="110">
        <v>91</v>
      </c>
      <c r="V58" s="103">
        <v>3.48</v>
      </c>
    </row>
    <row r="59" spans="1:22" x14ac:dyDescent="0.2">
      <c r="A59" s="62" t="str">
        <f>IF('vrhačský pětiboj'!A59="","",'vrhačský pětiboj'!A59)</f>
        <v/>
      </c>
      <c r="B59" s="113" t="str">
        <f>IF('vrhačský pětiboj'!B59="","",'vrhačský pětiboj'!B59)</f>
        <v/>
      </c>
      <c r="C59" s="62" t="str">
        <f>IF('vrhačský pětiboj'!C59="","",'vrhačský pětiboj'!C59)</f>
        <v/>
      </c>
      <c r="D59" s="98" t="str">
        <f>IF('vrhačský pětiboj'!D59="","",'vrhačský pětiboj'!D59)</f>
        <v/>
      </c>
      <c r="E59" s="105" t="str">
        <f>IF('vrhačský pětiboj'!E59="","",'vrhačský pětiboj'!E59)</f>
        <v/>
      </c>
      <c r="F59" s="98" t="str">
        <f>IF('vrhačský pětiboj'!F59="","",'vrhačský pětiboj'!F59)</f>
        <v/>
      </c>
      <c r="G59" s="62" t="str">
        <f>IF('vrhačský pětiboj'!G59="","",'vrhačský pětiboj'!G59)</f>
        <v/>
      </c>
      <c r="H59" s="69" t="str">
        <f t="shared" si="0"/>
        <v/>
      </c>
      <c r="I59" s="120" t="str">
        <f t="shared" si="1"/>
        <v/>
      </c>
      <c r="J59" s="112" t="str">
        <f t="shared" si="2"/>
        <v/>
      </c>
      <c r="K59" s="119" t="str">
        <f t="shared" si="3"/>
        <v/>
      </c>
      <c r="L59" s="128"/>
      <c r="M59" s="128"/>
      <c r="N59" s="128"/>
      <c r="O59" s="69"/>
      <c r="P59" s="69"/>
      <c r="Q59" s="69"/>
      <c r="R59" s="26" t="str">
        <f t="shared" si="4"/>
        <v/>
      </c>
      <c r="S59" s="110">
        <v>92</v>
      </c>
      <c r="T59" s="103">
        <v>2.9731000000000001</v>
      </c>
      <c r="U59" s="110">
        <v>92</v>
      </c>
      <c r="V59" s="103">
        <v>3.6334</v>
      </c>
    </row>
    <row r="60" spans="1:22" x14ac:dyDescent="0.2">
      <c r="A60" s="62" t="str">
        <f>IF('vrhačský pětiboj'!A60="","",'vrhačský pětiboj'!A60)</f>
        <v/>
      </c>
      <c r="B60" s="113" t="str">
        <f>IF('vrhačský pětiboj'!B60="","",'vrhačský pětiboj'!B60)</f>
        <v/>
      </c>
      <c r="C60" s="62" t="str">
        <f>IF('vrhačský pětiboj'!C60="","",'vrhačský pětiboj'!C60)</f>
        <v/>
      </c>
      <c r="D60" s="98" t="str">
        <f>IF('vrhačský pětiboj'!D60="","",'vrhačský pětiboj'!D60)</f>
        <v/>
      </c>
      <c r="E60" s="105" t="str">
        <f>IF('vrhačský pětiboj'!E60="","",'vrhačský pětiboj'!E60)</f>
        <v/>
      </c>
      <c r="F60" s="98" t="str">
        <f>IF('vrhačský pětiboj'!F60="","",'vrhačský pětiboj'!F60)</f>
        <v/>
      </c>
      <c r="G60" s="62" t="str">
        <f>IF('vrhačský pětiboj'!G60="","",'vrhačský pětiboj'!G60)</f>
        <v/>
      </c>
      <c r="H60" s="69" t="str">
        <f t="shared" si="0"/>
        <v/>
      </c>
      <c r="I60" s="120" t="str">
        <f t="shared" si="1"/>
        <v/>
      </c>
      <c r="J60" s="112" t="str">
        <f t="shared" si="2"/>
        <v/>
      </c>
      <c r="K60" s="119" t="str">
        <f t="shared" si="3"/>
        <v/>
      </c>
      <c r="L60" s="128"/>
      <c r="M60" s="128"/>
      <c r="N60" s="128"/>
      <c r="O60" s="69"/>
      <c r="P60" s="69"/>
      <c r="Q60" s="69"/>
      <c r="R60" s="26" t="str">
        <f t="shared" si="4"/>
        <v/>
      </c>
      <c r="S60" s="110">
        <v>93</v>
      </c>
      <c r="T60" s="103">
        <v>3.1286999999999998</v>
      </c>
      <c r="U60" s="110">
        <v>93</v>
      </c>
      <c r="V60" s="103">
        <v>3.8003</v>
      </c>
    </row>
    <row r="61" spans="1:22" x14ac:dyDescent="0.2">
      <c r="S61" s="110">
        <v>94</v>
      </c>
      <c r="T61" s="103">
        <v>3.2989999999999999</v>
      </c>
      <c r="U61" s="110">
        <v>94</v>
      </c>
      <c r="V61" s="103">
        <v>3.9826999999999999</v>
      </c>
    </row>
    <row r="62" spans="1:22" x14ac:dyDescent="0.2">
      <c r="S62" s="108">
        <v>95</v>
      </c>
      <c r="T62" s="101">
        <v>3.4861</v>
      </c>
      <c r="U62" s="108">
        <v>95</v>
      </c>
      <c r="V62" s="101">
        <v>4.1829999999999998</v>
      </c>
    </row>
    <row r="63" spans="1:22" x14ac:dyDescent="0.2">
      <c r="S63" s="110">
        <v>96</v>
      </c>
      <c r="T63" s="103">
        <v>3.6924000000000001</v>
      </c>
      <c r="U63" s="110">
        <v>96</v>
      </c>
      <c r="V63" s="103">
        <v>4.4039999999999999</v>
      </c>
    </row>
    <row r="64" spans="1:22" x14ac:dyDescent="0.2">
      <c r="S64" s="110">
        <v>97</v>
      </c>
      <c r="T64" s="103">
        <v>3.9211999999999998</v>
      </c>
      <c r="U64" s="110">
        <v>97</v>
      </c>
      <c r="V64" s="103">
        <v>4.6489000000000003</v>
      </c>
    </row>
    <row r="65" spans="19:22" x14ac:dyDescent="0.2">
      <c r="S65" s="110">
        <v>98</v>
      </c>
      <c r="T65" s="103">
        <v>4.1760999999999999</v>
      </c>
      <c r="U65" s="110">
        <v>98</v>
      </c>
      <c r="V65" s="103">
        <v>4.9221000000000004</v>
      </c>
    </row>
    <row r="66" spans="19:22" x14ac:dyDescent="0.2">
      <c r="S66" s="110">
        <v>99</v>
      </c>
      <c r="T66" s="103">
        <v>4.4618000000000002</v>
      </c>
      <c r="U66" s="110">
        <v>99</v>
      </c>
      <c r="V66" s="103">
        <v>5.2286999999999999</v>
      </c>
    </row>
    <row r="67" spans="19:22" x14ac:dyDescent="0.2">
      <c r="S67" s="108">
        <v>100</v>
      </c>
      <c r="T67" s="101">
        <v>4.7840999999999996</v>
      </c>
      <c r="U67" s="108">
        <v>100</v>
      </c>
      <c r="V67" s="101">
        <v>5.5753000000000004</v>
      </c>
    </row>
    <row r="68" spans="19:22" x14ac:dyDescent="0.2">
      <c r="S68" s="102"/>
      <c r="T68" s="111"/>
      <c r="U68" s="102"/>
      <c r="V68" s="111"/>
    </row>
    <row r="69" spans="19:22" x14ac:dyDescent="0.2">
      <c r="S69" s="102"/>
      <c r="T69" s="111"/>
      <c r="U69" s="102"/>
      <c r="V69" s="111"/>
    </row>
    <row r="70" spans="19:22" x14ac:dyDescent="0.2">
      <c r="S70" s="102"/>
      <c r="T70" s="111"/>
      <c r="U70" s="102"/>
      <c r="V70" s="111"/>
    </row>
    <row r="71" spans="19:22" x14ac:dyDescent="0.2">
      <c r="S71" s="102"/>
      <c r="T71" s="111"/>
      <c r="U71" s="102"/>
      <c r="V71" s="111"/>
    </row>
    <row r="72" spans="19:22" x14ac:dyDescent="0.2">
      <c r="S72" s="102"/>
      <c r="T72" s="111"/>
      <c r="U72" s="102"/>
      <c r="V72" s="111"/>
    </row>
    <row r="73" spans="19:22" x14ac:dyDescent="0.2">
      <c r="S73" s="102"/>
      <c r="T73" s="111"/>
      <c r="U73" s="102"/>
      <c r="V73" s="111"/>
    </row>
    <row r="74" spans="19:22" x14ac:dyDescent="0.2">
      <c r="S74" s="102"/>
      <c r="T74" s="111"/>
      <c r="U74" s="102"/>
      <c r="V74" s="111"/>
    </row>
    <row r="75" spans="19:22" x14ac:dyDescent="0.2">
      <c r="S75" s="102"/>
      <c r="T75" s="111"/>
      <c r="U75" s="102"/>
      <c r="V75" s="111"/>
    </row>
    <row r="76" spans="19:22" x14ac:dyDescent="0.2">
      <c r="S76" s="102"/>
      <c r="T76" s="111"/>
      <c r="U76" s="102"/>
      <c r="V76" s="111"/>
    </row>
    <row r="77" spans="19:22" x14ac:dyDescent="0.2">
      <c r="S77" s="102"/>
      <c r="T77" s="111"/>
      <c r="U77" s="102"/>
      <c r="V77" s="111"/>
    </row>
    <row r="78" spans="19:22" x14ac:dyDescent="0.2">
      <c r="S78" s="102"/>
      <c r="T78" s="111"/>
      <c r="U78" s="102"/>
      <c r="V78" s="111"/>
    </row>
    <row r="79" spans="19:22" x14ac:dyDescent="0.2">
      <c r="S79" s="102"/>
      <c r="T79" s="111"/>
      <c r="U79" s="102"/>
      <c r="V79" s="111"/>
    </row>
    <row r="80" spans="19:22" x14ac:dyDescent="0.2">
      <c r="S80" s="102"/>
      <c r="T80" s="111"/>
      <c r="U80" s="102"/>
      <c r="V80" s="111"/>
    </row>
    <row r="81" spans="19:22" x14ac:dyDescent="0.2">
      <c r="S81" s="102"/>
      <c r="T81" s="111"/>
      <c r="U81" s="102"/>
      <c r="V81" s="111"/>
    </row>
    <row r="82" spans="19:22" x14ac:dyDescent="0.2">
      <c r="S82" s="102"/>
      <c r="T82" s="111"/>
      <c r="U82" s="102"/>
      <c r="V82" s="111"/>
    </row>
    <row r="83" spans="19:22" x14ac:dyDescent="0.2">
      <c r="S83" s="102"/>
      <c r="T83" s="111"/>
      <c r="U83" s="102"/>
      <c r="V83" s="111"/>
    </row>
    <row r="84" spans="19:22" x14ac:dyDescent="0.2">
      <c r="S84" s="102"/>
      <c r="T84" s="111"/>
      <c r="U84" s="102"/>
      <c r="V84" s="111"/>
    </row>
    <row r="85" spans="19:22" x14ac:dyDescent="0.2">
      <c r="S85" s="102"/>
      <c r="T85" s="111"/>
      <c r="U85" s="102"/>
      <c r="V85" s="111"/>
    </row>
    <row r="86" spans="19:22" x14ac:dyDescent="0.2">
      <c r="S86" s="102"/>
      <c r="T86" s="111"/>
      <c r="U86" s="102"/>
      <c r="V86" s="111"/>
    </row>
    <row r="87" spans="19:22" x14ac:dyDescent="0.2">
      <c r="S87" s="102"/>
      <c r="T87" s="111"/>
      <c r="U87" s="102"/>
      <c r="V87" s="111"/>
    </row>
    <row r="88" spans="19:22" x14ac:dyDescent="0.2">
      <c r="S88" s="102"/>
      <c r="T88" s="111"/>
      <c r="U88" s="102"/>
      <c r="V88" s="111"/>
    </row>
    <row r="89" spans="19:22" x14ac:dyDescent="0.2">
      <c r="S89" s="102"/>
      <c r="T89" s="111"/>
      <c r="U89" s="102"/>
      <c r="V89" s="111"/>
    </row>
    <row r="90" spans="19:22" x14ac:dyDescent="0.2">
      <c r="S90" s="102"/>
      <c r="T90" s="111"/>
      <c r="U90" s="102"/>
      <c r="V90" s="111"/>
    </row>
    <row r="91" spans="19:22" x14ac:dyDescent="0.2">
      <c r="S91" s="102"/>
      <c r="T91" s="111"/>
      <c r="U91" s="102"/>
      <c r="V91" s="111"/>
    </row>
    <row r="92" spans="19:22" x14ac:dyDescent="0.2">
      <c r="S92" s="102"/>
      <c r="T92" s="111"/>
      <c r="U92" s="102"/>
      <c r="V92" s="111"/>
    </row>
    <row r="93" spans="19:22" x14ac:dyDescent="0.2">
      <c r="S93" s="102"/>
      <c r="T93" s="111"/>
      <c r="U93" s="102"/>
      <c r="V93" s="111"/>
    </row>
    <row r="94" spans="19:22" x14ac:dyDescent="0.2">
      <c r="S94" s="102"/>
      <c r="T94" s="111"/>
      <c r="U94" s="102"/>
      <c r="V94" s="111"/>
    </row>
    <row r="95" spans="19:22" x14ac:dyDescent="0.2">
      <c r="S95" s="102"/>
      <c r="T95" s="111"/>
      <c r="U95" s="102"/>
      <c r="V95" s="111"/>
    </row>
    <row r="96" spans="19:22" x14ac:dyDescent="0.2">
      <c r="S96" s="102"/>
      <c r="T96" s="111"/>
      <c r="U96" s="102"/>
      <c r="V96" s="111"/>
    </row>
    <row r="97" spans="19:22" x14ac:dyDescent="0.2">
      <c r="S97" s="102"/>
      <c r="T97" s="111"/>
      <c r="U97" s="102"/>
      <c r="V97" s="111"/>
    </row>
    <row r="98" spans="19:22" x14ac:dyDescent="0.2">
      <c r="S98" s="102"/>
      <c r="T98" s="111"/>
      <c r="U98" s="102"/>
      <c r="V98" s="111"/>
    </row>
    <row r="99" spans="19:22" x14ac:dyDescent="0.2">
      <c r="S99" s="102"/>
      <c r="T99" s="111"/>
      <c r="U99" s="102"/>
      <c r="V99" s="111"/>
    </row>
    <row r="100" spans="19:22" x14ac:dyDescent="0.2">
      <c r="S100" s="102"/>
      <c r="T100" s="111"/>
      <c r="U100" s="102"/>
      <c r="V100" s="111"/>
    </row>
    <row r="101" spans="19:22" x14ac:dyDescent="0.2">
      <c r="S101" s="102"/>
      <c r="T101" s="111"/>
      <c r="U101" s="102"/>
      <c r="V101" s="111"/>
    </row>
    <row r="102" spans="19:22" x14ac:dyDescent="0.2">
      <c r="S102" s="102"/>
      <c r="T102" s="111"/>
      <c r="U102" s="102"/>
      <c r="V102" s="111"/>
    </row>
    <row r="103" spans="19:22" x14ac:dyDescent="0.2">
      <c r="S103" s="102"/>
      <c r="T103" s="111"/>
      <c r="U103" s="102"/>
      <c r="V103" s="111"/>
    </row>
    <row r="104" spans="19:22" x14ac:dyDescent="0.2">
      <c r="S104" s="102"/>
      <c r="T104" s="111"/>
      <c r="U104" s="102"/>
      <c r="V104" s="111"/>
    </row>
    <row r="105" spans="19:22" x14ac:dyDescent="0.2">
      <c r="S105" s="102"/>
      <c r="T105" s="111"/>
      <c r="U105" s="102"/>
      <c r="V105" s="111"/>
    </row>
    <row r="106" spans="19:22" x14ac:dyDescent="0.2">
      <c r="S106" s="102"/>
      <c r="T106" s="111"/>
      <c r="U106" s="102"/>
      <c r="V106" s="111"/>
    </row>
    <row r="107" spans="19:22" x14ac:dyDescent="0.2">
      <c r="S107" s="102"/>
      <c r="T107" s="111"/>
      <c r="U107" s="102"/>
      <c r="V107" s="111"/>
    </row>
  </sheetData>
  <sheetProtection sheet="1" objects="1" scenarios="1"/>
  <mergeCells count="1">
    <mergeCell ref="A4:K4"/>
  </mergeCells>
  <pageMargins left="0.2" right="0.23" top="0.51" bottom="0.54" header="0.4921259845" footer="0.492125984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20"/>
  <dimension ref="A1:V67"/>
  <sheetViews>
    <sheetView topLeftCell="B1" workbookViewId="0">
      <selection activeCell="L15" sqref="L15"/>
    </sheetView>
  </sheetViews>
  <sheetFormatPr defaultRowHeight="12.75" x14ac:dyDescent="0.2"/>
  <cols>
    <col min="1" max="1" width="4.7109375" customWidth="1"/>
    <col min="2" max="2" width="5.85546875" customWidth="1"/>
    <col min="3" max="3" width="6.42578125" style="29" bestFit="1" customWidth="1"/>
    <col min="4" max="4" width="20.140625" style="10" customWidth="1"/>
    <col min="5" max="5" width="10.42578125" style="10" customWidth="1"/>
    <col min="6" max="6" width="24.85546875" style="10" customWidth="1"/>
    <col min="7" max="7" width="4.7109375" customWidth="1"/>
    <col min="8" max="9" width="5.7109375" customWidth="1"/>
    <col min="10" max="10" width="6.28515625" customWidth="1"/>
    <col min="11" max="11" width="8.28515625" bestFit="1" customWidth="1"/>
    <col min="12" max="14" width="7.7109375" customWidth="1"/>
    <col min="15" max="17" width="7.140625" customWidth="1"/>
    <col min="18" max="18" width="10.140625" customWidth="1"/>
    <col min="19" max="19" width="7.5703125" style="104" hidden="1" customWidth="1"/>
    <col min="20" max="20" width="6.7109375" style="104" hidden="1" customWidth="1"/>
    <col min="21" max="22" width="7.5703125" style="104" hidden="1" customWidth="1"/>
    <col min="257" max="258" width="4.7109375" customWidth="1"/>
    <col min="259" max="259" width="6.42578125" bestFit="1" customWidth="1"/>
    <col min="260" max="260" width="20.140625" customWidth="1"/>
    <col min="261" max="261" width="10.42578125" customWidth="1"/>
    <col min="262" max="262" width="24.85546875" customWidth="1"/>
    <col min="263" max="263" width="4.7109375" customWidth="1"/>
    <col min="264" max="266" width="5.7109375" customWidth="1"/>
    <col min="267" max="267" width="8.28515625" bestFit="1" customWidth="1"/>
    <col min="268" max="270" width="7.7109375" customWidth="1"/>
    <col min="271" max="273" width="7.140625" customWidth="1"/>
    <col min="275" max="275" width="7.5703125" bestFit="1" customWidth="1"/>
    <col min="276" max="276" width="6.7109375" customWidth="1"/>
    <col min="277" max="278" width="7.5703125" bestFit="1" customWidth="1"/>
    <col min="513" max="514" width="4.7109375" customWidth="1"/>
    <col min="515" max="515" width="6.42578125" bestFit="1" customWidth="1"/>
    <col min="516" max="516" width="20.140625" customWidth="1"/>
    <col min="517" max="517" width="10.42578125" customWidth="1"/>
    <col min="518" max="518" width="24.85546875" customWidth="1"/>
    <col min="519" max="519" width="4.7109375" customWidth="1"/>
    <col min="520" max="522" width="5.7109375" customWidth="1"/>
    <col min="523" max="523" width="8.28515625" bestFit="1" customWidth="1"/>
    <col min="524" max="526" width="7.7109375" customWidth="1"/>
    <col min="527" max="529" width="7.140625" customWidth="1"/>
    <col min="531" max="531" width="7.5703125" bestFit="1" customWidth="1"/>
    <col min="532" max="532" width="6.7109375" customWidth="1"/>
    <col min="533" max="534" width="7.5703125" bestFit="1" customWidth="1"/>
    <col min="769" max="770" width="4.7109375" customWidth="1"/>
    <col min="771" max="771" width="6.42578125" bestFit="1" customWidth="1"/>
    <col min="772" max="772" width="20.140625" customWidth="1"/>
    <col min="773" max="773" width="10.42578125" customWidth="1"/>
    <col min="774" max="774" width="24.85546875" customWidth="1"/>
    <col min="775" max="775" width="4.7109375" customWidth="1"/>
    <col min="776" max="778" width="5.7109375" customWidth="1"/>
    <col min="779" max="779" width="8.28515625" bestFit="1" customWidth="1"/>
    <col min="780" max="782" width="7.7109375" customWidth="1"/>
    <col min="783" max="785" width="7.140625" customWidth="1"/>
    <col min="787" max="787" width="7.5703125" bestFit="1" customWidth="1"/>
    <col min="788" max="788" width="6.7109375" customWidth="1"/>
    <col min="789" max="790" width="7.5703125" bestFit="1" customWidth="1"/>
    <col min="1025" max="1026" width="4.7109375" customWidth="1"/>
    <col min="1027" max="1027" width="6.42578125" bestFit="1" customWidth="1"/>
    <col min="1028" max="1028" width="20.140625" customWidth="1"/>
    <col min="1029" max="1029" width="10.42578125" customWidth="1"/>
    <col min="1030" max="1030" width="24.85546875" customWidth="1"/>
    <col min="1031" max="1031" width="4.7109375" customWidth="1"/>
    <col min="1032" max="1034" width="5.7109375" customWidth="1"/>
    <col min="1035" max="1035" width="8.28515625" bestFit="1" customWidth="1"/>
    <col min="1036" max="1038" width="7.7109375" customWidth="1"/>
    <col min="1039" max="1041" width="7.140625" customWidth="1"/>
    <col min="1043" max="1043" width="7.5703125" bestFit="1" customWidth="1"/>
    <col min="1044" max="1044" width="6.7109375" customWidth="1"/>
    <col min="1045" max="1046" width="7.5703125" bestFit="1" customWidth="1"/>
    <col min="1281" max="1282" width="4.7109375" customWidth="1"/>
    <col min="1283" max="1283" width="6.42578125" bestFit="1" customWidth="1"/>
    <col min="1284" max="1284" width="20.140625" customWidth="1"/>
    <col min="1285" max="1285" width="10.42578125" customWidth="1"/>
    <col min="1286" max="1286" width="24.85546875" customWidth="1"/>
    <col min="1287" max="1287" width="4.7109375" customWidth="1"/>
    <col min="1288" max="1290" width="5.7109375" customWidth="1"/>
    <col min="1291" max="1291" width="8.28515625" bestFit="1" customWidth="1"/>
    <col min="1292" max="1294" width="7.7109375" customWidth="1"/>
    <col min="1295" max="1297" width="7.140625" customWidth="1"/>
    <col min="1299" max="1299" width="7.5703125" bestFit="1" customWidth="1"/>
    <col min="1300" max="1300" width="6.7109375" customWidth="1"/>
    <col min="1301" max="1302" width="7.5703125" bestFit="1" customWidth="1"/>
    <col min="1537" max="1538" width="4.7109375" customWidth="1"/>
    <col min="1539" max="1539" width="6.42578125" bestFit="1" customWidth="1"/>
    <col min="1540" max="1540" width="20.140625" customWidth="1"/>
    <col min="1541" max="1541" width="10.42578125" customWidth="1"/>
    <col min="1542" max="1542" width="24.85546875" customWidth="1"/>
    <col min="1543" max="1543" width="4.7109375" customWidth="1"/>
    <col min="1544" max="1546" width="5.7109375" customWidth="1"/>
    <col min="1547" max="1547" width="8.28515625" bestFit="1" customWidth="1"/>
    <col min="1548" max="1550" width="7.7109375" customWidth="1"/>
    <col min="1551" max="1553" width="7.140625" customWidth="1"/>
    <col min="1555" max="1555" width="7.5703125" bestFit="1" customWidth="1"/>
    <col min="1556" max="1556" width="6.7109375" customWidth="1"/>
    <col min="1557" max="1558" width="7.5703125" bestFit="1" customWidth="1"/>
    <col min="1793" max="1794" width="4.7109375" customWidth="1"/>
    <col min="1795" max="1795" width="6.42578125" bestFit="1" customWidth="1"/>
    <col min="1796" max="1796" width="20.140625" customWidth="1"/>
    <col min="1797" max="1797" width="10.42578125" customWidth="1"/>
    <col min="1798" max="1798" width="24.85546875" customWidth="1"/>
    <col min="1799" max="1799" width="4.7109375" customWidth="1"/>
    <col min="1800" max="1802" width="5.7109375" customWidth="1"/>
    <col min="1803" max="1803" width="8.28515625" bestFit="1" customWidth="1"/>
    <col min="1804" max="1806" width="7.7109375" customWidth="1"/>
    <col min="1807" max="1809" width="7.140625" customWidth="1"/>
    <col min="1811" max="1811" width="7.5703125" bestFit="1" customWidth="1"/>
    <col min="1812" max="1812" width="6.7109375" customWidth="1"/>
    <col min="1813" max="1814" width="7.5703125" bestFit="1" customWidth="1"/>
    <col min="2049" max="2050" width="4.7109375" customWidth="1"/>
    <col min="2051" max="2051" width="6.42578125" bestFit="1" customWidth="1"/>
    <col min="2052" max="2052" width="20.140625" customWidth="1"/>
    <col min="2053" max="2053" width="10.42578125" customWidth="1"/>
    <col min="2054" max="2054" width="24.85546875" customWidth="1"/>
    <col min="2055" max="2055" width="4.7109375" customWidth="1"/>
    <col min="2056" max="2058" width="5.7109375" customWidth="1"/>
    <col min="2059" max="2059" width="8.28515625" bestFit="1" customWidth="1"/>
    <col min="2060" max="2062" width="7.7109375" customWidth="1"/>
    <col min="2063" max="2065" width="7.140625" customWidth="1"/>
    <col min="2067" max="2067" width="7.5703125" bestFit="1" customWidth="1"/>
    <col min="2068" max="2068" width="6.7109375" customWidth="1"/>
    <col min="2069" max="2070" width="7.5703125" bestFit="1" customWidth="1"/>
    <col min="2305" max="2306" width="4.7109375" customWidth="1"/>
    <col min="2307" max="2307" width="6.42578125" bestFit="1" customWidth="1"/>
    <col min="2308" max="2308" width="20.140625" customWidth="1"/>
    <col min="2309" max="2309" width="10.42578125" customWidth="1"/>
    <col min="2310" max="2310" width="24.85546875" customWidth="1"/>
    <col min="2311" max="2311" width="4.7109375" customWidth="1"/>
    <col min="2312" max="2314" width="5.7109375" customWidth="1"/>
    <col min="2315" max="2315" width="8.28515625" bestFit="1" customWidth="1"/>
    <col min="2316" max="2318" width="7.7109375" customWidth="1"/>
    <col min="2319" max="2321" width="7.140625" customWidth="1"/>
    <col min="2323" max="2323" width="7.5703125" bestFit="1" customWidth="1"/>
    <col min="2324" max="2324" width="6.7109375" customWidth="1"/>
    <col min="2325" max="2326" width="7.5703125" bestFit="1" customWidth="1"/>
    <col min="2561" max="2562" width="4.7109375" customWidth="1"/>
    <col min="2563" max="2563" width="6.42578125" bestFit="1" customWidth="1"/>
    <col min="2564" max="2564" width="20.140625" customWidth="1"/>
    <col min="2565" max="2565" width="10.42578125" customWidth="1"/>
    <col min="2566" max="2566" width="24.85546875" customWidth="1"/>
    <col min="2567" max="2567" width="4.7109375" customWidth="1"/>
    <col min="2568" max="2570" width="5.7109375" customWidth="1"/>
    <col min="2571" max="2571" width="8.28515625" bestFit="1" customWidth="1"/>
    <col min="2572" max="2574" width="7.7109375" customWidth="1"/>
    <col min="2575" max="2577" width="7.140625" customWidth="1"/>
    <col min="2579" max="2579" width="7.5703125" bestFit="1" customWidth="1"/>
    <col min="2580" max="2580" width="6.7109375" customWidth="1"/>
    <col min="2581" max="2582" width="7.5703125" bestFit="1" customWidth="1"/>
    <col min="2817" max="2818" width="4.7109375" customWidth="1"/>
    <col min="2819" max="2819" width="6.42578125" bestFit="1" customWidth="1"/>
    <col min="2820" max="2820" width="20.140625" customWidth="1"/>
    <col min="2821" max="2821" width="10.42578125" customWidth="1"/>
    <col min="2822" max="2822" width="24.85546875" customWidth="1"/>
    <col min="2823" max="2823" width="4.7109375" customWidth="1"/>
    <col min="2824" max="2826" width="5.7109375" customWidth="1"/>
    <col min="2827" max="2827" width="8.28515625" bestFit="1" customWidth="1"/>
    <col min="2828" max="2830" width="7.7109375" customWidth="1"/>
    <col min="2831" max="2833" width="7.140625" customWidth="1"/>
    <col min="2835" max="2835" width="7.5703125" bestFit="1" customWidth="1"/>
    <col min="2836" max="2836" width="6.7109375" customWidth="1"/>
    <col min="2837" max="2838" width="7.5703125" bestFit="1" customWidth="1"/>
    <col min="3073" max="3074" width="4.7109375" customWidth="1"/>
    <col min="3075" max="3075" width="6.42578125" bestFit="1" customWidth="1"/>
    <col min="3076" max="3076" width="20.140625" customWidth="1"/>
    <col min="3077" max="3077" width="10.42578125" customWidth="1"/>
    <col min="3078" max="3078" width="24.85546875" customWidth="1"/>
    <col min="3079" max="3079" width="4.7109375" customWidth="1"/>
    <col min="3080" max="3082" width="5.7109375" customWidth="1"/>
    <col min="3083" max="3083" width="8.28515625" bestFit="1" customWidth="1"/>
    <col min="3084" max="3086" width="7.7109375" customWidth="1"/>
    <col min="3087" max="3089" width="7.140625" customWidth="1"/>
    <col min="3091" max="3091" width="7.5703125" bestFit="1" customWidth="1"/>
    <col min="3092" max="3092" width="6.7109375" customWidth="1"/>
    <col min="3093" max="3094" width="7.5703125" bestFit="1" customWidth="1"/>
    <col min="3329" max="3330" width="4.7109375" customWidth="1"/>
    <col min="3331" max="3331" width="6.42578125" bestFit="1" customWidth="1"/>
    <col min="3332" max="3332" width="20.140625" customWidth="1"/>
    <col min="3333" max="3333" width="10.42578125" customWidth="1"/>
    <col min="3334" max="3334" width="24.85546875" customWidth="1"/>
    <col min="3335" max="3335" width="4.7109375" customWidth="1"/>
    <col min="3336" max="3338" width="5.7109375" customWidth="1"/>
    <col min="3339" max="3339" width="8.28515625" bestFit="1" customWidth="1"/>
    <col min="3340" max="3342" width="7.7109375" customWidth="1"/>
    <col min="3343" max="3345" width="7.140625" customWidth="1"/>
    <col min="3347" max="3347" width="7.5703125" bestFit="1" customWidth="1"/>
    <col min="3348" max="3348" width="6.7109375" customWidth="1"/>
    <col min="3349" max="3350" width="7.5703125" bestFit="1" customWidth="1"/>
    <col min="3585" max="3586" width="4.7109375" customWidth="1"/>
    <col min="3587" max="3587" width="6.42578125" bestFit="1" customWidth="1"/>
    <col min="3588" max="3588" width="20.140625" customWidth="1"/>
    <col min="3589" max="3589" width="10.42578125" customWidth="1"/>
    <col min="3590" max="3590" width="24.85546875" customWidth="1"/>
    <col min="3591" max="3591" width="4.7109375" customWidth="1"/>
    <col min="3592" max="3594" width="5.7109375" customWidth="1"/>
    <col min="3595" max="3595" width="8.28515625" bestFit="1" customWidth="1"/>
    <col min="3596" max="3598" width="7.7109375" customWidth="1"/>
    <col min="3599" max="3601" width="7.140625" customWidth="1"/>
    <col min="3603" max="3603" width="7.5703125" bestFit="1" customWidth="1"/>
    <col min="3604" max="3604" width="6.7109375" customWidth="1"/>
    <col min="3605" max="3606" width="7.5703125" bestFit="1" customWidth="1"/>
    <col min="3841" max="3842" width="4.7109375" customWidth="1"/>
    <col min="3843" max="3843" width="6.42578125" bestFit="1" customWidth="1"/>
    <col min="3844" max="3844" width="20.140625" customWidth="1"/>
    <col min="3845" max="3845" width="10.42578125" customWidth="1"/>
    <col min="3846" max="3846" width="24.85546875" customWidth="1"/>
    <col min="3847" max="3847" width="4.7109375" customWidth="1"/>
    <col min="3848" max="3850" width="5.7109375" customWidth="1"/>
    <col min="3851" max="3851" width="8.28515625" bestFit="1" customWidth="1"/>
    <col min="3852" max="3854" width="7.7109375" customWidth="1"/>
    <col min="3855" max="3857" width="7.140625" customWidth="1"/>
    <col min="3859" max="3859" width="7.5703125" bestFit="1" customWidth="1"/>
    <col min="3860" max="3860" width="6.7109375" customWidth="1"/>
    <col min="3861" max="3862" width="7.5703125" bestFit="1" customWidth="1"/>
    <col min="4097" max="4098" width="4.7109375" customWidth="1"/>
    <col min="4099" max="4099" width="6.42578125" bestFit="1" customWidth="1"/>
    <col min="4100" max="4100" width="20.140625" customWidth="1"/>
    <col min="4101" max="4101" width="10.42578125" customWidth="1"/>
    <col min="4102" max="4102" width="24.85546875" customWidth="1"/>
    <col min="4103" max="4103" width="4.7109375" customWidth="1"/>
    <col min="4104" max="4106" width="5.7109375" customWidth="1"/>
    <col min="4107" max="4107" width="8.28515625" bestFit="1" customWidth="1"/>
    <col min="4108" max="4110" width="7.7109375" customWidth="1"/>
    <col min="4111" max="4113" width="7.140625" customWidth="1"/>
    <col min="4115" max="4115" width="7.5703125" bestFit="1" customWidth="1"/>
    <col min="4116" max="4116" width="6.7109375" customWidth="1"/>
    <col min="4117" max="4118" width="7.5703125" bestFit="1" customWidth="1"/>
    <col min="4353" max="4354" width="4.7109375" customWidth="1"/>
    <col min="4355" max="4355" width="6.42578125" bestFit="1" customWidth="1"/>
    <col min="4356" max="4356" width="20.140625" customWidth="1"/>
    <col min="4357" max="4357" width="10.42578125" customWidth="1"/>
    <col min="4358" max="4358" width="24.85546875" customWidth="1"/>
    <col min="4359" max="4359" width="4.7109375" customWidth="1"/>
    <col min="4360" max="4362" width="5.7109375" customWidth="1"/>
    <col min="4363" max="4363" width="8.28515625" bestFit="1" customWidth="1"/>
    <col min="4364" max="4366" width="7.7109375" customWidth="1"/>
    <col min="4367" max="4369" width="7.140625" customWidth="1"/>
    <col min="4371" max="4371" width="7.5703125" bestFit="1" customWidth="1"/>
    <col min="4372" max="4372" width="6.7109375" customWidth="1"/>
    <col min="4373" max="4374" width="7.5703125" bestFit="1" customWidth="1"/>
    <col min="4609" max="4610" width="4.7109375" customWidth="1"/>
    <col min="4611" max="4611" width="6.42578125" bestFit="1" customWidth="1"/>
    <col min="4612" max="4612" width="20.140625" customWidth="1"/>
    <col min="4613" max="4613" width="10.42578125" customWidth="1"/>
    <col min="4614" max="4614" width="24.85546875" customWidth="1"/>
    <col min="4615" max="4615" width="4.7109375" customWidth="1"/>
    <col min="4616" max="4618" width="5.7109375" customWidth="1"/>
    <col min="4619" max="4619" width="8.28515625" bestFit="1" customWidth="1"/>
    <col min="4620" max="4622" width="7.7109375" customWidth="1"/>
    <col min="4623" max="4625" width="7.140625" customWidth="1"/>
    <col min="4627" max="4627" width="7.5703125" bestFit="1" customWidth="1"/>
    <col min="4628" max="4628" width="6.7109375" customWidth="1"/>
    <col min="4629" max="4630" width="7.5703125" bestFit="1" customWidth="1"/>
    <col min="4865" max="4866" width="4.7109375" customWidth="1"/>
    <col min="4867" max="4867" width="6.42578125" bestFit="1" customWidth="1"/>
    <col min="4868" max="4868" width="20.140625" customWidth="1"/>
    <col min="4869" max="4869" width="10.42578125" customWidth="1"/>
    <col min="4870" max="4870" width="24.85546875" customWidth="1"/>
    <col min="4871" max="4871" width="4.7109375" customWidth="1"/>
    <col min="4872" max="4874" width="5.7109375" customWidth="1"/>
    <col min="4875" max="4875" width="8.28515625" bestFit="1" customWidth="1"/>
    <col min="4876" max="4878" width="7.7109375" customWidth="1"/>
    <col min="4879" max="4881" width="7.140625" customWidth="1"/>
    <col min="4883" max="4883" width="7.5703125" bestFit="1" customWidth="1"/>
    <col min="4884" max="4884" width="6.7109375" customWidth="1"/>
    <col min="4885" max="4886" width="7.5703125" bestFit="1" customWidth="1"/>
    <col min="5121" max="5122" width="4.7109375" customWidth="1"/>
    <col min="5123" max="5123" width="6.42578125" bestFit="1" customWidth="1"/>
    <col min="5124" max="5124" width="20.140625" customWidth="1"/>
    <col min="5125" max="5125" width="10.42578125" customWidth="1"/>
    <col min="5126" max="5126" width="24.85546875" customWidth="1"/>
    <col min="5127" max="5127" width="4.7109375" customWidth="1"/>
    <col min="5128" max="5130" width="5.7109375" customWidth="1"/>
    <col min="5131" max="5131" width="8.28515625" bestFit="1" customWidth="1"/>
    <col min="5132" max="5134" width="7.7109375" customWidth="1"/>
    <col min="5135" max="5137" width="7.140625" customWidth="1"/>
    <col min="5139" max="5139" width="7.5703125" bestFit="1" customWidth="1"/>
    <col min="5140" max="5140" width="6.7109375" customWidth="1"/>
    <col min="5141" max="5142" width="7.5703125" bestFit="1" customWidth="1"/>
    <col min="5377" max="5378" width="4.7109375" customWidth="1"/>
    <col min="5379" max="5379" width="6.42578125" bestFit="1" customWidth="1"/>
    <col min="5380" max="5380" width="20.140625" customWidth="1"/>
    <col min="5381" max="5381" width="10.42578125" customWidth="1"/>
    <col min="5382" max="5382" width="24.85546875" customWidth="1"/>
    <col min="5383" max="5383" width="4.7109375" customWidth="1"/>
    <col min="5384" max="5386" width="5.7109375" customWidth="1"/>
    <col min="5387" max="5387" width="8.28515625" bestFit="1" customWidth="1"/>
    <col min="5388" max="5390" width="7.7109375" customWidth="1"/>
    <col min="5391" max="5393" width="7.140625" customWidth="1"/>
    <col min="5395" max="5395" width="7.5703125" bestFit="1" customWidth="1"/>
    <col min="5396" max="5396" width="6.7109375" customWidth="1"/>
    <col min="5397" max="5398" width="7.5703125" bestFit="1" customWidth="1"/>
    <col min="5633" max="5634" width="4.7109375" customWidth="1"/>
    <col min="5635" max="5635" width="6.42578125" bestFit="1" customWidth="1"/>
    <col min="5636" max="5636" width="20.140625" customWidth="1"/>
    <col min="5637" max="5637" width="10.42578125" customWidth="1"/>
    <col min="5638" max="5638" width="24.85546875" customWidth="1"/>
    <col min="5639" max="5639" width="4.7109375" customWidth="1"/>
    <col min="5640" max="5642" width="5.7109375" customWidth="1"/>
    <col min="5643" max="5643" width="8.28515625" bestFit="1" customWidth="1"/>
    <col min="5644" max="5646" width="7.7109375" customWidth="1"/>
    <col min="5647" max="5649" width="7.140625" customWidth="1"/>
    <col min="5651" max="5651" width="7.5703125" bestFit="1" customWidth="1"/>
    <col min="5652" max="5652" width="6.7109375" customWidth="1"/>
    <col min="5653" max="5654" width="7.5703125" bestFit="1" customWidth="1"/>
    <col min="5889" max="5890" width="4.7109375" customWidth="1"/>
    <col min="5891" max="5891" width="6.42578125" bestFit="1" customWidth="1"/>
    <col min="5892" max="5892" width="20.140625" customWidth="1"/>
    <col min="5893" max="5893" width="10.42578125" customWidth="1"/>
    <col min="5894" max="5894" width="24.85546875" customWidth="1"/>
    <col min="5895" max="5895" width="4.7109375" customWidth="1"/>
    <col min="5896" max="5898" width="5.7109375" customWidth="1"/>
    <col min="5899" max="5899" width="8.28515625" bestFit="1" customWidth="1"/>
    <col min="5900" max="5902" width="7.7109375" customWidth="1"/>
    <col min="5903" max="5905" width="7.140625" customWidth="1"/>
    <col min="5907" max="5907" width="7.5703125" bestFit="1" customWidth="1"/>
    <col min="5908" max="5908" width="6.7109375" customWidth="1"/>
    <col min="5909" max="5910" width="7.5703125" bestFit="1" customWidth="1"/>
    <col min="6145" max="6146" width="4.7109375" customWidth="1"/>
    <col min="6147" max="6147" width="6.42578125" bestFit="1" customWidth="1"/>
    <col min="6148" max="6148" width="20.140625" customWidth="1"/>
    <col min="6149" max="6149" width="10.42578125" customWidth="1"/>
    <col min="6150" max="6150" width="24.85546875" customWidth="1"/>
    <col min="6151" max="6151" width="4.7109375" customWidth="1"/>
    <col min="6152" max="6154" width="5.7109375" customWidth="1"/>
    <col min="6155" max="6155" width="8.28515625" bestFit="1" customWidth="1"/>
    <col min="6156" max="6158" width="7.7109375" customWidth="1"/>
    <col min="6159" max="6161" width="7.140625" customWidth="1"/>
    <col min="6163" max="6163" width="7.5703125" bestFit="1" customWidth="1"/>
    <col min="6164" max="6164" width="6.7109375" customWidth="1"/>
    <col min="6165" max="6166" width="7.5703125" bestFit="1" customWidth="1"/>
    <col min="6401" max="6402" width="4.7109375" customWidth="1"/>
    <col min="6403" max="6403" width="6.42578125" bestFit="1" customWidth="1"/>
    <col min="6404" max="6404" width="20.140625" customWidth="1"/>
    <col min="6405" max="6405" width="10.42578125" customWidth="1"/>
    <col min="6406" max="6406" width="24.85546875" customWidth="1"/>
    <col min="6407" max="6407" width="4.7109375" customWidth="1"/>
    <col min="6408" max="6410" width="5.7109375" customWidth="1"/>
    <col min="6411" max="6411" width="8.28515625" bestFit="1" customWidth="1"/>
    <col min="6412" max="6414" width="7.7109375" customWidth="1"/>
    <col min="6415" max="6417" width="7.140625" customWidth="1"/>
    <col min="6419" max="6419" width="7.5703125" bestFit="1" customWidth="1"/>
    <col min="6420" max="6420" width="6.7109375" customWidth="1"/>
    <col min="6421" max="6422" width="7.5703125" bestFit="1" customWidth="1"/>
    <col min="6657" max="6658" width="4.7109375" customWidth="1"/>
    <col min="6659" max="6659" width="6.42578125" bestFit="1" customWidth="1"/>
    <col min="6660" max="6660" width="20.140625" customWidth="1"/>
    <col min="6661" max="6661" width="10.42578125" customWidth="1"/>
    <col min="6662" max="6662" width="24.85546875" customWidth="1"/>
    <col min="6663" max="6663" width="4.7109375" customWidth="1"/>
    <col min="6664" max="6666" width="5.7109375" customWidth="1"/>
    <col min="6667" max="6667" width="8.28515625" bestFit="1" customWidth="1"/>
    <col min="6668" max="6670" width="7.7109375" customWidth="1"/>
    <col min="6671" max="6673" width="7.140625" customWidth="1"/>
    <col min="6675" max="6675" width="7.5703125" bestFit="1" customWidth="1"/>
    <col min="6676" max="6676" width="6.7109375" customWidth="1"/>
    <col min="6677" max="6678" width="7.5703125" bestFit="1" customWidth="1"/>
    <col min="6913" max="6914" width="4.7109375" customWidth="1"/>
    <col min="6915" max="6915" width="6.42578125" bestFit="1" customWidth="1"/>
    <col min="6916" max="6916" width="20.140625" customWidth="1"/>
    <col min="6917" max="6917" width="10.42578125" customWidth="1"/>
    <col min="6918" max="6918" width="24.85546875" customWidth="1"/>
    <col min="6919" max="6919" width="4.7109375" customWidth="1"/>
    <col min="6920" max="6922" width="5.7109375" customWidth="1"/>
    <col min="6923" max="6923" width="8.28515625" bestFit="1" customWidth="1"/>
    <col min="6924" max="6926" width="7.7109375" customWidth="1"/>
    <col min="6927" max="6929" width="7.140625" customWidth="1"/>
    <col min="6931" max="6931" width="7.5703125" bestFit="1" customWidth="1"/>
    <col min="6932" max="6932" width="6.7109375" customWidth="1"/>
    <col min="6933" max="6934" width="7.5703125" bestFit="1" customWidth="1"/>
    <col min="7169" max="7170" width="4.7109375" customWidth="1"/>
    <col min="7171" max="7171" width="6.42578125" bestFit="1" customWidth="1"/>
    <col min="7172" max="7172" width="20.140625" customWidth="1"/>
    <col min="7173" max="7173" width="10.42578125" customWidth="1"/>
    <col min="7174" max="7174" width="24.85546875" customWidth="1"/>
    <col min="7175" max="7175" width="4.7109375" customWidth="1"/>
    <col min="7176" max="7178" width="5.7109375" customWidth="1"/>
    <col min="7179" max="7179" width="8.28515625" bestFit="1" customWidth="1"/>
    <col min="7180" max="7182" width="7.7109375" customWidth="1"/>
    <col min="7183" max="7185" width="7.140625" customWidth="1"/>
    <col min="7187" max="7187" width="7.5703125" bestFit="1" customWidth="1"/>
    <col min="7188" max="7188" width="6.7109375" customWidth="1"/>
    <col min="7189" max="7190" width="7.5703125" bestFit="1" customWidth="1"/>
    <col min="7425" max="7426" width="4.7109375" customWidth="1"/>
    <col min="7427" max="7427" width="6.42578125" bestFit="1" customWidth="1"/>
    <col min="7428" max="7428" width="20.140625" customWidth="1"/>
    <col min="7429" max="7429" width="10.42578125" customWidth="1"/>
    <col min="7430" max="7430" width="24.85546875" customWidth="1"/>
    <col min="7431" max="7431" width="4.7109375" customWidth="1"/>
    <col min="7432" max="7434" width="5.7109375" customWidth="1"/>
    <col min="7435" max="7435" width="8.28515625" bestFit="1" customWidth="1"/>
    <col min="7436" max="7438" width="7.7109375" customWidth="1"/>
    <col min="7439" max="7441" width="7.140625" customWidth="1"/>
    <col min="7443" max="7443" width="7.5703125" bestFit="1" customWidth="1"/>
    <col min="7444" max="7444" width="6.7109375" customWidth="1"/>
    <col min="7445" max="7446" width="7.5703125" bestFit="1" customWidth="1"/>
    <col min="7681" max="7682" width="4.7109375" customWidth="1"/>
    <col min="7683" max="7683" width="6.42578125" bestFit="1" customWidth="1"/>
    <col min="7684" max="7684" width="20.140625" customWidth="1"/>
    <col min="7685" max="7685" width="10.42578125" customWidth="1"/>
    <col min="7686" max="7686" width="24.85546875" customWidth="1"/>
    <col min="7687" max="7687" width="4.7109375" customWidth="1"/>
    <col min="7688" max="7690" width="5.7109375" customWidth="1"/>
    <col min="7691" max="7691" width="8.28515625" bestFit="1" customWidth="1"/>
    <col min="7692" max="7694" width="7.7109375" customWidth="1"/>
    <col min="7695" max="7697" width="7.140625" customWidth="1"/>
    <col min="7699" max="7699" width="7.5703125" bestFit="1" customWidth="1"/>
    <col min="7700" max="7700" width="6.7109375" customWidth="1"/>
    <col min="7701" max="7702" width="7.5703125" bestFit="1" customWidth="1"/>
    <col min="7937" max="7938" width="4.7109375" customWidth="1"/>
    <col min="7939" max="7939" width="6.42578125" bestFit="1" customWidth="1"/>
    <col min="7940" max="7940" width="20.140625" customWidth="1"/>
    <col min="7941" max="7941" width="10.42578125" customWidth="1"/>
    <col min="7942" max="7942" width="24.85546875" customWidth="1"/>
    <col min="7943" max="7943" width="4.7109375" customWidth="1"/>
    <col min="7944" max="7946" width="5.7109375" customWidth="1"/>
    <col min="7947" max="7947" width="8.28515625" bestFit="1" customWidth="1"/>
    <col min="7948" max="7950" width="7.7109375" customWidth="1"/>
    <col min="7951" max="7953" width="7.140625" customWidth="1"/>
    <col min="7955" max="7955" width="7.5703125" bestFit="1" customWidth="1"/>
    <col min="7956" max="7956" width="6.7109375" customWidth="1"/>
    <col min="7957" max="7958" width="7.5703125" bestFit="1" customWidth="1"/>
    <col min="8193" max="8194" width="4.7109375" customWidth="1"/>
    <col min="8195" max="8195" width="6.42578125" bestFit="1" customWidth="1"/>
    <col min="8196" max="8196" width="20.140625" customWidth="1"/>
    <col min="8197" max="8197" width="10.42578125" customWidth="1"/>
    <col min="8198" max="8198" width="24.85546875" customWidth="1"/>
    <col min="8199" max="8199" width="4.7109375" customWidth="1"/>
    <col min="8200" max="8202" width="5.7109375" customWidth="1"/>
    <col min="8203" max="8203" width="8.28515625" bestFit="1" customWidth="1"/>
    <col min="8204" max="8206" width="7.7109375" customWidth="1"/>
    <col min="8207" max="8209" width="7.140625" customWidth="1"/>
    <col min="8211" max="8211" width="7.5703125" bestFit="1" customWidth="1"/>
    <col min="8212" max="8212" width="6.7109375" customWidth="1"/>
    <col min="8213" max="8214" width="7.5703125" bestFit="1" customWidth="1"/>
    <col min="8449" max="8450" width="4.7109375" customWidth="1"/>
    <col min="8451" max="8451" width="6.42578125" bestFit="1" customWidth="1"/>
    <col min="8452" max="8452" width="20.140625" customWidth="1"/>
    <col min="8453" max="8453" width="10.42578125" customWidth="1"/>
    <col min="8454" max="8454" width="24.85546875" customWidth="1"/>
    <col min="8455" max="8455" width="4.7109375" customWidth="1"/>
    <col min="8456" max="8458" width="5.7109375" customWidth="1"/>
    <col min="8459" max="8459" width="8.28515625" bestFit="1" customWidth="1"/>
    <col min="8460" max="8462" width="7.7109375" customWidth="1"/>
    <col min="8463" max="8465" width="7.140625" customWidth="1"/>
    <col min="8467" max="8467" width="7.5703125" bestFit="1" customWidth="1"/>
    <col min="8468" max="8468" width="6.7109375" customWidth="1"/>
    <col min="8469" max="8470" width="7.5703125" bestFit="1" customWidth="1"/>
    <col min="8705" max="8706" width="4.7109375" customWidth="1"/>
    <col min="8707" max="8707" width="6.42578125" bestFit="1" customWidth="1"/>
    <col min="8708" max="8708" width="20.140625" customWidth="1"/>
    <col min="8709" max="8709" width="10.42578125" customWidth="1"/>
    <col min="8710" max="8710" width="24.85546875" customWidth="1"/>
    <col min="8711" max="8711" width="4.7109375" customWidth="1"/>
    <col min="8712" max="8714" width="5.7109375" customWidth="1"/>
    <col min="8715" max="8715" width="8.28515625" bestFit="1" customWidth="1"/>
    <col min="8716" max="8718" width="7.7109375" customWidth="1"/>
    <col min="8719" max="8721" width="7.140625" customWidth="1"/>
    <col min="8723" max="8723" width="7.5703125" bestFit="1" customWidth="1"/>
    <col min="8724" max="8724" width="6.7109375" customWidth="1"/>
    <col min="8725" max="8726" width="7.5703125" bestFit="1" customWidth="1"/>
    <col min="8961" max="8962" width="4.7109375" customWidth="1"/>
    <col min="8963" max="8963" width="6.42578125" bestFit="1" customWidth="1"/>
    <col min="8964" max="8964" width="20.140625" customWidth="1"/>
    <col min="8965" max="8965" width="10.42578125" customWidth="1"/>
    <col min="8966" max="8966" width="24.85546875" customWidth="1"/>
    <col min="8967" max="8967" width="4.7109375" customWidth="1"/>
    <col min="8968" max="8970" width="5.7109375" customWidth="1"/>
    <col min="8971" max="8971" width="8.28515625" bestFit="1" customWidth="1"/>
    <col min="8972" max="8974" width="7.7109375" customWidth="1"/>
    <col min="8975" max="8977" width="7.140625" customWidth="1"/>
    <col min="8979" max="8979" width="7.5703125" bestFit="1" customWidth="1"/>
    <col min="8980" max="8980" width="6.7109375" customWidth="1"/>
    <col min="8981" max="8982" width="7.5703125" bestFit="1" customWidth="1"/>
    <col min="9217" max="9218" width="4.7109375" customWidth="1"/>
    <col min="9219" max="9219" width="6.42578125" bestFit="1" customWidth="1"/>
    <col min="9220" max="9220" width="20.140625" customWidth="1"/>
    <col min="9221" max="9221" width="10.42578125" customWidth="1"/>
    <col min="9222" max="9222" width="24.85546875" customWidth="1"/>
    <col min="9223" max="9223" width="4.7109375" customWidth="1"/>
    <col min="9224" max="9226" width="5.7109375" customWidth="1"/>
    <col min="9227" max="9227" width="8.28515625" bestFit="1" customWidth="1"/>
    <col min="9228" max="9230" width="7.7109375" customWidth="1"/>
    <col min="9231" max="9233" width="7.140625" customWidth="1"/>
    <col min="9235" max="9235" width="7.5703125" bestFit="1" customWidth="1"/>
    <col min="9236" max="9236" width="6.7109375" customWidth="1"/>
    <col min="9237" max="9238" width="7.5703125" bestFit="1" customWidth="1"/>
    <col min="9473" max="9474" width="4.7109375" customWidth="1"/>
    <col min="9475" max="9475" width="6.42578125" bestFit="1" customWidth="1"/>
    <col min="9476" max="9476" width="20.140625" customWidth="1"/>
    <col min="9477" max="9477" width="10.42578125" customWidth="1"/>
    <col min="9478" max="9478" width="24.85546875" customWidth="1"/>
    <col min="9479" max="9479" width="4.7109375" customWidth="1"/>
    <col min="9480" max="9482" width="5.7109375" customWidth="1"/>
    <col min="9483" max="9483" width="8.28515625" bestFit="1" customWidth="1"/>
    <col min="9484" max="9486" width="7.7109375" customWidth="1"/>
    <col min="9487" max="9489" width="7.140625" customWidth="1"/>
    <col min="9491" max="9491" width="7.5703125" bestFit="1" customWidth="1"/>
    <col min="9492" max="9492" width="6.7109375" customWidth="1"/>
    <col min="9493" max="9494" width="7.5703125" bestFit="1" customWidth="1"/>
    <col min="9729" max="9730" width="4.7109375" customWidth="1"/>
    <col min="9731" max="9731" width="6.42578125" bestFit="1" customWidth="1"/>
    <col min="9732" max="9732" width="20.140625" customWidth="1"/>
    <col min="9733" max="9733" width="10.42578125" customWidth="1"/>
    <col min="9734" max="9734" width="24.85546875" customWidth="1"/>
    <col min="9735" max="9735" width="4.7109375" customWidth="1"/>
    <col min="9736" max="9738" width="5.7109375" customWidth="1"/>
    <col min="9739" max="9739" width="8.28515625" bestFit="1" customWidth="1"/>
    <col min="9740" max="9742" width="7.7109375" customWidth="1"/>
    <col min="9743" max="9745" width="7.140625" customWidth="1"/>
    <col min="9747" max="9747" width="7.5703125" bestFit="1" customWidth="1"/>
    <col min="9748" max="9748" width="6.7109375" customWidth="1"/>
    <col min="9749" max="9750" width="7.5703125" bestFit="1" customWidth="1"/>
    <col min="9985" max="9986" width="4.7109375" customWidth="1"/>
    <col min="9987" max="9987" width="6.42578125" bestFit="1" customWidth="1"/>
    <col min="9988" max="9988" width="20.140625" customWidth="1"/>
    <col min="9989" max="9989" width="10.42578125" customWidth="1"/>
    <col min="9990" max="9990" width="24.85546875" customWidth="1"/>
    <col min="9991" max="9991" width="4.7109375" customWidth="1"/>
    <col min="9992" max="9994" width="5.7109375" customWidth="1"/>
    <col min="9995" max="9995" width="8.28515625" bestFit="1" customWidth="1"/>
    <col min="9996" max="9998" width="7.7109375" customWidth="1"/>
    <col min="9999" max="10001" width="7.140625" customWidth="1"/>
    <col min="10003" max="10003" width="7.5703125" bestFit="1" customWidth="1"/>
    <col min="10004" max="10004" width="6.7109375" customWidth="1"/>
    <col min="10005" max="10006" width="7.5703125" bestFit="1" customWidth="1"/>
    <col min="10241" max="10242" width="4.7109375" customWidth="1"/>
    <col min="10243" max="10243" width="6.42578125" bestFit="1" customWidth="1"/>
    <col min="10244" max="10244" width="20.140625" customWidth="1"/>
    <col min="10245" max="10245" width="10.42578125" customWidth="1"/>
    <col min="10246" max="10246" width="24.85546875" customWidth="1"/>
    <col min="10247" max="10247" width="4.7109375" customWidth="1"/>
    <col min="10248" max="10250" width="5.7109375" customWidth="1"/>
    <col min="10251" max="10251" width="8.28515625" bestFit="1" customWidth="1"/>
    <col min="10252" max="10254" width="7.7109375" customWidth="1"/>
    <col min="10255" max="10257" width="7.140625" customWidth="1"/>
    <col min="10259" max="10259" width="7.5703125" bestFit="1" customWidth="1"/>
    <col min="10260" max="10260" width="6.7109375" customWidth="1"/>
    <col min="10261" max="10262" width="7.5703125" bestFit="1" customWidth="1"/>
    <col min="10497" max="10498" width="4.7109375" customWidth="1"/>
    <col min="10499" max="10499" width="6.42578125" bestFit="1" customWidth="1"/>
    <col min="10500" max="10500" width="20.140625" customWidth="1"/>
    <col min="10501" max="10501" width="10.42578125" customWidth="1"/>
    <col min="10502" max="10502" width="24.85546875" customWidth="1"/>
    <col min="10503" max="10503" width="4.7109375" customWidth="1"/>
    <col min="10504" max="10506" width="5.7109375" customWidth="1"/>
    <col min="10507" max="10507" width="8.28515625" bestFit="1" customWidth="1"/>
    <col min="10508" max="10510" width="7.7109375" customWidth="1"/>
    <col min="10511" max="10513" width="7.140625" customWidth="1"/>
    <col min="10515" max="10515" width="7.5703125" bestFit="1" customWidth="1"/>
    <col min="10516" max="10516" width="6.7109375" customWidth="1"/>
    <col min="10517" max="10518" width="7.5703125" bestFit="1" customWidth="1"/>
    <col min="10753" max="10754" width="4.7109375" customWidth="1"/>
    <col min="10755" max="10755" width="6.42578125" bestFit="1" customWidth="1"/>
    <col min="10756" max="10756" width="20.140625" customWidth="1"/>
    <col min="10757" max="10757" width="10.42578125" customWidth="1"/>
    <col min="10758" max="10758" width="24.85546875" customWidth="1"/>
    <col min="10759" max="10759" width="4.7109375" customWidth="1"/>
    <col min="10760" max="10762" width="5.7109375" customWidth="1"/>
    <col min="10763" max="10763" width="8.28515625" bestFit="1" customWidth="1"/>
    <col min="10764" max="10766" width="7.7109375" customWidth="1"/>
    <col min="10767" max="10769" width="7.140625" customWidth="1"/>
    <col min="10771" max="10771" width="7.5703125" bestFit="1" customWidth="1"/>
    <col min="10772" max="10772" width="6.7109375" customWidth="1"/>
    <col min="10773" max="10774" width="7.5703125" bestFit="1" customWidth="1"/>
    <col min="11009" max="11010" width="4.7109375" customWidth="1"/>
    <col min="11011" max="11011" width="6.42578125" bestFit="1" customWidth="1"/>
    <col min="11012" max="11012" width="20.140625" customWidth="1"/>
    <col min="11013" max="11013" width="10.42578125" customWidth="1"/>
    <col min="11014" max="11014" width="24.85546875" customWidth="1"/>
    <col min="11015" max="11015" width="4.7109375" customWidth="1"/>
    <col min="11016" max="11018" width="5.7109375" customWidth="1"/>
    <col min="11019" max="11019" width="8.28515625" bestFit="1" customWidth="1"/>
    <col min="11020" max="11022" width="7.7109375" customWidth="1"/>
    <col min="11023" max="11025" width="7.140625" customWidth="1"/>
    <col min="11027" max="11027" width="7.5703125" bestFit="1" customWidth="1"/>
    <col min="11028" max="11028" width="6.7109375" customWidth="1"/>
    <col min="11029" max="11030" width="7.5703125" bestFit="1" customWidth="1"/>
    <col min="11265" max="11266" width="4.7109375" customWidth="1"/>
    <col min="11267" max="11267" width="6.42578125" bestFit="1" customWidth="1"/>
    <col min="11268" max="11268" width="20.140625" customWidth="1"/>
    <col min="11269" max="11269" width="10.42578125" customWidth="1"/>
    <col min="11270" max="11270" width="24.85546875" customWidth="1"/>
    <col min="11271" max="11271" width="4.7109375" customWidth="1"/>
    <col min="11272" max="11274" width="5.7109375" customWidth="1"/>
    <col min="11275" max="11275" width="8.28515625" bestFit="1" customWidth="1"/>
    <col min="11276" max="11278" width="7.7109375" customWidth="1"/>
    <col min="11279" max="11281" width="7.140625" customWidth="1"/>
    <col min="11283" max="11283" width="7.5703125" bestFit="1" customWidth="1"/>
    <col min="11284" max="11284" width="6.7109375" customWidth="1"/>
    <col min="11285" max="11286" width="7.5703125" bestFit="1" customWidth="1"/>
    <col min="11521" max="11522" width="4.7109375" customWidth="1"/>
    <col min="11523" max="11523" width="6.42578125" bestFit="1" customWidth="1"/>
    <col min="11524" max="11524" width="20.140625" customWidth="1"/>
    <col min="11525" max="11525" width="10.42578125" customWidth="1"/>
    <col min="11526" max="11526" width="24.85546875" customWidth="1"/>
    <col min="11527" max="11527" width="4.7109375" customWidth="1"/>
    <col min="11528" max="11530" width="5.7109375" customWidth="1"/>
    <col min="11531" max="11531" width="8.28515625" bestFit="1" customWidth="1"/>
    <col min="11532" max="11534" width="7.7109375" customWidth="1"/>
    <col min="11535" max="11537" width="7.140625" customWidth="1"/>
    <col min="11539" max="11539" width="7.5703125" bestFit="1" customWidth="1"/>
    <col min="11540" max="11540" width="6.7109375" customWidth="1"/>
    <col min="11541" max="11542" width="7.5703125" bestFit="1" customWidth="1"/>
    <col min="11777" max="11778" width="4.7109375" customWidth="1"/>
    <col min="11779" max="11779" width="6.42578125" bestFit="1" customWidth="1"/>
    <col min="11780" max="11780" width="20.140625" customWidth="1"/>
    <col min="11781" max="11781" width="10.42578125" customWidth="1"/>
    <col min="11782" max="11782" width="24.85546875" customWidth="1"/>
    <col min="11783" max="11783" width="4.7109375" customWidth="1"/>
    <col min="11784" max="11786" width="5.7109375" customWidth="1"/>
    <col min="11787" max="11787" width="8.28515625" bestFit="1" customWidth="1"/>
    <col min="11788" max="11790" width="7.7109375" customWidth="1"/>
    <col min="11791" max="11793" width="7.140625" customWidth="1"/>
    <col min="11795" max="11795" width="7.5703125" bestFit="1" customWidth="1"/>
    <col min="11796" max="11796" width="6.7109375" customWidth="1"/>
    <col min="11797" max="11798" width="7.5703125" bestFit="1" customWidth="1"/>
    <col min="12033" max="12034" width="4.7109375" customWidth="1"/>
    <col min="12035" max="12035" width="6.42578125" bestFit="1" customWidth="1"/>
    <col min="12036" max="12036" width="20.140625" customWidth="1"/>
    <col min="12037" max="12037" width="10.42578125" customWidth="1"/>
    <col min="12038" max="12038" width="24.85546875" customWidth="1"/>
    <col min="12039" max="12039" width="4.7109375" customWidth="1"/>
    <col min="12040" max="12042" width="5.7109375" customWidth="1"/>
    <col min="12043" max="12043" width="8.28515625" bestFit="1" customWidth="1"/>
    <col min="12044" max="12046" width="7.7109375" customWidth="1"/>
    <col min="12047" max="12049" width="7.140625" customWidth="1"/>
    <col min="12051" max="12051" width="7.5703125" bestFit="1" customWidth="1"/>
    <col min="12052" max="12052" width="6.7109375" customWidth="1"/>
    <col min="12053" max="12054" width="7.5703125" bestFit="1" customWidth="1"/>
    <col min="12289" max="12290" width="4.7109375" customWidth="1"/>
    <col min="12291" max="12291" width="6.42578125" bestFit="1" customWidth="1"/>
    <col min="12292" max="12292" width="20.140625" customWidth="1"/>
    <col min="12293" max="12293" width="10.42578125" customWidth="1"/>
    <col min="12294" max="12294" width="24.85546875" customWidth="1"/>
    <col min="12295" max="12295" width="4.7109375" customWidth="1"/>
    <col min="12296" max="12298" width="5.7109375" customWidth="1"/>
    <col min="12299" max="12299" width="8.28515625" bestFit="1" customWidth="1"/>
    <col min="12300" max="12302" width="7.7109375" customWidth="1"/>
    <col min="12303" max="12305" width="7.140625" customWidth="1"/>
    <col min="12307" max="12307" width="7.5703125" bestFit="1" customWidth="1"/>
    <col min="12308" max="12308" width="6.7109375" customWidth="1"/>
    <col min="12309" max="12310" width="7.5703125" bestFit="1" customWidth="1"/>
    <col min="12545" max="12546" width="4.7109375" customWidth="1"/>
    <col min="12547" max="12547" width="6.42578125" bestFit="1" customWidth="1"/>
    <col min="12548" max="12548" width="20.140625" customWidth="1"/>
    <col min="12549" max="12549" width="10.42578125" customWidth="1"/>
    <col min="12550" max="12550" width="24.85546875" customWidth="1"/>
    <col min="12551" max="12551" width="4.7109375" customWidth="1"/>
    <col min="12552" max="12554" width="5.7109375" customWidth="1"/>
    <col min="12555" max="12555" width="8.28515625" bestFit="1" customWidth="1"/>
    <col min="12556" max="12558" width="7.7109375" customWidth="1"/>
    <col min="12559" max="12561" width="7.140625" customWidth="1"/>
    <col min="12563" max="12563" width="7.5703125" bestFit="1" customWidth="1"/>
    <col min="12564" max="12564" width="6.7109375" customWidth="1"/>
    <col min="12565" max="12566" width="7.5703125" bestFit="1" customWidth="1"/>
    <col min="12801" max="12802" width="4.7109375" customWidth="1"/>
    <col min="12803" max="12803" width="6.42578125" bestFit="1" customWidth="1"/>
    <col min="12804" max="12804" width="20.140625" customWidth="1"/>
    <col min="12805" max="12805" width="10.42578125" customWidth="1"/>
    <col min="12806" max="12806" width="24.85546875" customWidth="1"/>
    <col min="12807" max="12807" width="4.7109375" customWidth="1"/>
    <col min="12808" max="12810" width="5.7109375" customWidth="1"/>
    <col min="12811" max="12811" width="8.28515625" bestFit="1" customWidth="1"/>
    <col min="12812" max="12814" width="7.7109375" customWidth="1"/>
    <col min="12815" max="12817" width="7.140625" customWidth="1"/>
    <col min="12819" max="12819" width="7.5703125" bestFit="1" customWidth="1"/>
    <col min="12820" max="12820" width="6.7109375" customWidth="1"/>
    <col min="12821" max="12822" width="7.5703125" bestFit="1" customWidth="1"/>
    <col min="13057" max="13058" width="4.7109375" customWidth="1"/>
    <col min="13059" max="13059" width="6.42578125" bestFit="1" customWidth="1"/>
    <col min="13060" max="13060" width="20.140625" customWidth="1"/>
    <col min="13061" max="13061" width="10.42578125" customWidth="1"/>
    <col min="13062" max="13062" width="24.85546875" customWidth="1"/>
    <col min="13063" max="13063" width="4.7109375" customWidth="1"/>
    <col min="13064" max="13066" width="5.7109375" customWidth="1"/>
    <col min="13067" max="13067" width="8.28515625" bestFit="1" customWidth="1"/>
    <col min="13068" max="13070" width="7.7109375" customWidth="1"/>
    <col min="13071" max="13073" width="7.140625" customWidth="1"/>
    <col min="13075" max="13075" width="7.5703125" bestFit="1" customWidth="1"/>
    <col min="13076" max="13076" width="6.7109375" customWidth="1"/>
    <col min="13077" max="13078" width="7.5703125" bestFit="1" customWidth="1"/>
    <col min="13313" max="13314" width="4.7109375" customWidth="1"/>
    <col min="13315" max="13315" width="6.42578125" bestFit="1" customWidth="1"/>
    <col min="13316" max="13316" width="20.140625" customWidth="1"/>
    <col min="13317" max="13317" width="10.42578125" customWidth="1"/>
    <col min="13318" max="13318" width="24.85546875" customWidth="1"/>
    <col min="13319" max="13319" width="4.7109375" customWidth="1"/>
    <col min="13320" max="13322" width="5.7109375" customWidth="1"/>
    <col min="13323" max="13323" width="8.28515625" bestFit="1" customWidth="1"/>
    <col min="13324" max="13326" width="7.7109375" customWidth="1"/>
    <col min="13327" max="13329" width="7.140625" customWidth="1"/>
    <col min="13331" max="13331" width="7.5703125" bestFit="1" customWidth="1"/>
    <col min="13332" max="13332" width="6.7109375" customWidth="1"/>
    <col min="13333" max="13334" width="7.5703125" bestFit="1" customWidth="1"/>
    <col min="13569" max="13570" width="4.7109375" customWidth="1"/>
    <col min="13571" max="13571" width="6.42578125" bestFit="1" customWidth="1"/>
    <col min="13572" max="13572" width="20.140625" customWidth="1"/>
    <col min="13573" max="13573" width="10.42578125" customWidth="1"/>
    <col min="13574" max="13574" width="24.85546875" customWidth="1"/>
    <col min="13575" max="13575" width="4.7109375" customWidth="1"/>
    <col min="13576" max="13578" width="5.7109375" customWidth="1"/>
    <col min="13579" max="13579" width="8.28515625" bestFit="1" customWidth="1"/>
    <col min="13580" max="13582" width="7.7109375" customWidth="1"/>
    <col min="13583" max="13585" width="7.140625" customWidth="1"/>
    <col min="13587" max="13587" width="7.5703125" bestFit="1" customWidth="1"/>
    <col min="13588" max="13588" width="6.7109375" customWidth="1"/>
    <col min="13589" max="13590" width="7.5703125" bestFit="1" customWidth="1"/>
    <col min="13825" max="13826" width="4.7109375" customWidth="1"/>
    <col min="13827" max="13827" width="6.42578125" bestFit="1" customWidth="1"/>
    <col min="13828" max="13828" width="20.140625" customWidth="1"/>
    <col min="13829" max="13829" width="10.42578125" customWidth="1"/>
    <col min="13830" max="13830" width="24.85546875" customWidth="1"/>
    <col min="13831" max="13831" width="4.7109375" customWidth="1"/>
    <col min="13832" max="13834" width="5.7109375" customWidth="1"/>
    <col min="13835" max="13835" width="8.28515625" bestFit="1" customWidth="1"/>
    <col min="13836" max="13838" width="7.7109375" customWidth="1"/>
    <col min="13839" max="13841" width="7.140625" customWidth="1"/>
    <col min="13843" max="13843" width="7.5703125" bestFit="1" customWidth="1"/>
    <col min="13844" max="13844" width="6.7109375" customWidth="1"/>
    <col min="13845" max="13846" width="7.5703125" bestFit="1" customWidth="1"/>
    <col min="14081" max="14082" width="4.7109375" customWidth="1"/>
    <col min="14083" max="14083" width="6.42578125" bestFit="1" customWidth="1"/>
    <col min="14084" max="14084" width="20.140625" customWidth="1"/>
    <col min="14085" max="14085" width="10.42578125" customWidth="1"/>
    <col min="14086" max="14086" width="24.85546875" customWidth="1"/>
    <col min="14087" max="14087" width="4.7109375" customWidth="1"/>
    <col min="14088" max="14090" width="5.7109375" customWidth="1"/>
    <col min="14091" max="14091" width="8.28515625" bestFit="1" customWidth="1"/>
    <col min="14092" max="14094" width="7.7109375" customWidth="1"/>
    <col min="14095" max="14097" width="7.140625" customWidth="1"/>
    <col min="14099" max="14099" width="7.5703125" bestFit="1" customWidth="1"/>
    <col min="14100" max="14100" width="6.7109375" customWidth="1"/>
    <col min="14101" max="14102" width="7.5703125" bestFit="1" customWidth="1"/>
    <col min="14337" max="14338" width="4.7109375" customWidth="1"/>
    <col min="14339" max="14339" width="6.42578125" bestFit="1" customWidth="1"/>
    <col min="14340" max="14340" width="20.140625" customWidth="1"/>
    <col min="14341" max="14341" width="10.42578125" customWidth="1"/>
    <col min="14342" max="14342" width="24.85546875" customWidth="1"/>
    <col min="14343" max="14343" width="4.7109375" customWidth="1"/>
    <col min="14344" max="14346" width="5.7109375" customWidth="1"/>
    <col min="14347" max="14347" width="8.28515625" bestFit="1" customWidth="1"/>
    <col min="14348" max="14350" width="7.7109375" customWidth="1"/>
    <col min="14351" max="14353" width="7.140625" customWidth="1"/>
    <col min="14355" max="14355" width="7.5703125" bestFit="1" customWidth="1"/>
    <col min="14356" max="14356" width="6.7109375" customWidth="1"/>
    <col min="14357" max="14358" width="7.5703125" bestFit="1" customWidth="1"/>
    <col min="14593" max="14594" width="4.7109375" customWidth="1"/>
    <col min="14595" max="14595" width="6.42578125" bestFit="1" customWidth="1"/>
    <col min="14596" max="14596" width="20.140625" customWidth="1"/>
    <col min="14597" max="14597" width="10.42578125" customWidth="1"/>
    <col min="14598" max="14598" width="24.85546875" customWidth="1"/>
    <col min="14599" max="14599" width="4.7109375" customWidth="1"/>
    <col min="14600" max="14602" width="5.7109375" customWidth="1"/>
    <col min="14603" max="14603" width="8.28515625" bestFit="1" customWidth="1"/>
    <col min="14604" max="14606" width="7.7109375" customWidth="1"/>
    <col min="14607" max="14609" width="7.140625" customWidth="1"/>
    <col min="14611" max="14611" width="7.5703125" bestFit="1" customWidth="1"/>
    <col min="14612" max="14612" width="6.7109375" customWidth="1"/>
    <col min="14613" max="14614" width="7.5703125" bestFit="1" customWidth="1"/>
    <col min="14849" max="14850" width="4.7109375" customWidth="1"/>
    <col min="14851" max="14851" width="6.42578125" bestFit="1" customWidth="1"/>
    <col min="14852" max="14852" width="20.140625" customWidth="1"/>
    <col min="14853" max="14853" width="10.42578125" customWidth="1"/>
    <col min="14854" max="14854" width="24.85546875" customWidth="1"/>
    <col min="14855" max="14855" width="4.7109375" customWidth="1"/>
    <col min="14856" max="14858" width="5.7109375" customWidth="1"/>
    <col min="14859" max="14859" width="8.28515625" bestFit="1" customWidth="1"/>
    <col min="14860" max="14862" width="7.7109375" customWidth="1"/>
    <col min="14863" max="14865" width="7.140625" customWidth="1"/>
    <col min="14867" max="14867" width="7.5703125" bestFit="1" customWidth="1"/>
    <col min="14868" max="14868" width="6.7109375" customWidth="1"/>
    <col min="14869" max="14870" width="7.5703125" bestFit="1" customWidth="1"/>
    <col min="15105" max="15106" width="4.7109375" customWidth="1"/>
    <col min="15107" max="15107" width="6.42578125" bestFit="1" customWidth="1"/>
    <col min="15108" max="15108" width="20.140625" customWidth="1"/>
    <col min="15109" max="15109" width="10.42578125" customWidth="1"/>
    <col min="15110" max="15110" width="24.85546875" customWidth="1"/>
    <col min="15111" max="15111" width="4.7109375" customWidth="1"/>
    <col min="15112" max="15114" width="5.7109375" customWidth="1"/>
    <col min="15115" max="15115" width="8.28515625" bestFit="1" customWidth="1"/>
    <col min="15116" max="15118" width="7.7109375" customWidth="1"/>
    <col min="15119" max="15121" width="7.140625" customWidth="1"/>
    <col min="15123" max="15123" width="7.5703125" bestFit="1" customWidth="1"/>
    <col min="15124" max="15124" width="6.7109375" customWidth="1"/>
    <col min="15125" max="15126" width="7.5703125" bestFit="1" customWidth="1"/>
    <col min="15361" max="15362" width="4.7109375" customWidth="1"/>
    <col min="15363" max="15363" width="6.42578125" bestFit="1" customWidth="1"/>
    <col min="15364" max="15364" width="20.140625" customWidth="1"/>
    <col min="15365" max="15365" width="10.42578125" customWidth="1"/>
    <col min="15366" max="15366" width="24.85546875" customWidth="1"/>
    <col min="15367" max="15367" width="4.7109375" customWidth="1"/>
    <col min="15368" max="15370" width="5.7109375" customWidth="1"/>
    <col min="15371" max="15371" width="8.28515625" bestFit="1" customWidth="1"/>
    <col min="15372" max="15374" width="7.7109375" customWidth="1"/>
    <col min="15375" max="15377" width="7.140625" customWidth="1"/>
    <col min="15379" max="15379" width="7.5703125" bestFit="1" customWidth="1"/>
    <col min="15380" max="15380" width="6.7109375" customWidth="1"/>
    <col min="15381" max="15382" width="7.5703125" bestFit="1" customWidth="1"/>
    <col min="15617" max="15618" width="4.7109375" customWidth="1"/>
    <col min="15619" max="15619" width="6.42578125" bestFit="1" customWidth="1"/>
    <col min="15620" max="15620" width="20.140625" customWidth="1"/>
    <col min="15621" max="15621" width="10.42578125" customWidth="1"/>
    <col min="15622" max="15622" width="24.85546875" customWidth="1"/>
    <col min="15623" max="15623" width="4.7109375" customWidth="1"/>
    <col min="15624" max="15626" width="5.7109375" customWidth="1"/>
    <col min="15627" max="15627" width="8.28515625" bestFit="1" customWidth="1"/>
    <col min="15628" max="15630" width="7.7109375" customWidth="1"/>
    <col min="15631" max="15633" width="7.140625" customWidth="1"/>
    <col min="15635" max="15635" width="7.5703125" bestFit="1" customWidth="1"/>
    <col min="15636" max="15636" width="6.7109375" customWidth="1"/>
    <col min="15637" max="15638" width="7.5703125" bestFit="1" customWidth="1"/>
    <col min="15873" max="15874" width="4.7109375" customWidth="1"/>
    <col min="15875" max="15875" width="6.42578125" bestFit="1" customWidth="1"/>
    <col min="15876" max="15876" width="20.140625" customWidth="1"/>
    <col min="15877" max="15877" width="10.42578125" customWidth="1"/>
    <col min="15878" max="15878" width="24.85546875" customWidth="1"/>
    <col min="15879" max="15879" width="4.7109375" customWidth="1"/>
    <col min="15880" max="15882" width="5.7109375" customWidth="1"/>
    <col min="15883" max="15883" width="8.28515625" bestFit="1" customWidth="1"/>
    <col min="15884" max="15886" width="7.7109375" customWidth="1"/>
    <col min="15887" max="15889" width="7.140625" customWidth="1"/>
    <col min="15891" max="15891" width="7.5703125" bestFit="1" customWidth="1"/>
    <col min="15892" max="15892" width="6.7109375" customWidth="1"/>
    <col min="15893" max="15894" width="7.5703125" bestFit="1" customWidth="1"/>
    <col min="16129" max="16130" width="4.7109375" customWidth="1"/>
    <col min="16131" max="16131" width="6.42578125" bestFit="1" customWidth="1"/>
    <col min="16132" max="16132" width="20.140625" customWidth="1"/>
    <col min="16133" max="16133" width="10.42578125" customWidth="1"/>
    <col min="16134" max="16134" width="24.85546875" customWidth="1"/>
    <col min="16135" max="16135" width="4.7109375" customWidth="1"/>
    <col min="16136" max="16138" width="5.7109375" customWidth="1"/>
    <col min="16139" max="16139" width="8.28515625" bestFit="1" customWidth="1"/>
    <col min="16140" max="16142" width="7.7109375" customWidth="1"/>
    <col min="16143" max="16145" width="7.140625" customWidth="1"/>
    <col min="16147" max="16147" width="7.5703125" bestFit="1" customWidth="1"/>
    <col min="16148" max="16148" width="6.7109375" customWidth="1"/>
    <col min="16149" max="16150" width="7.5703125" bestFit="1" customWidth="1"/>
  </cols>
  <sheetData>
    <row r="1" spans="1:22" x14ac:dyDescent="0.2">
      <c r="A1" s="1" t="s">
        <v>19</v>
      </c>
      <c r="B1" s="2"/>
      <c r="C1" s="3"/>
      <c r="D1" s="4" t="str">
        <f>'vrhačský pětiboj'!D1</f>
        <v>vrhačský pětiboj</v>
      </c>
      <c r="E1" s="4"/>
      <c r="F1" s="4"/>
      <c r="G1" s="5"/>
      <c r="H1" s="2" t="s">
        <v>48</v>
      </c>
      <c r="I1" s="6"/>
      <c r="J1" s="6"/>
      <c r="K1" s="7"/>
      <c r="L1" s="35"/>
      <c r="M1" s="35"/>
      <c r="N1" s="35"/>
      <c r="O1" s="35"/>
      <c r="P1" s="35"/>
      <c r="Q1" s="7"/>
      <c r="R1" s="34"/>
      <c r="S1" s="99" t="s">
        <v>43</v>
      </c>
      <c r="T1" s="100" t="s">
        <v>0</v>
      </c>
      <c r="U1" s="99" t="s">
        <v>43</v>
      </c>
      <c r="V1" s="100" t="s">
        <v>0</v>
      </c>
    </row>
    <row r="2" spans="1:22" x14ac:dyDescent="0.2">
      <c r="A2" s="8" t="s">
        <v>17</v>
      </c>
      <c r="B2" s="9"/>
      <c r="C2" s="50"/>
      <c r="D2" s="10" t="str">
        <f>'vrhačský pětiboj'!D2</f>
        <v>Klatovy</v>
      </c>
      <c r="E2" s="51">
        <f>'vrhačský pětiboj'!E2</f>
        <v>45213</v>
      </c>
      <c r="G2" s="11"/>
      <c r="H2" s="9" t="s">
        <v>1</v>
      </c>
      <c r="K2" s="12"/>
      <c r="L2" s="30"/>
      <c r="M2" s="30"/>
      <c r="N2" s="84"/>
      <c r="O2" s="30"/>
      <c r="P2" s="30"/>
      <c r="Q2" s="12"/>
      <c r="R2" s="65"/>
      <c r="S2" s="108">
        <v>35</v>
      </c>
      <c r="T2" s="101">
        <v>1</v>
      </c>
      <c r="U2" s="108">
        <v>35</v>
      </c>
      <c r="V2" s="101">
        <v>1.0355000000000001</v>
      </c>
    </row>
    <row r="3" spans="1:22" x14ac:dyDescent="0.2">
      <c r="A3" s="13" t="s">
        <v>18</v>
      </c>
      <c r="B3" s="14"/>
      <c r="C3" s="15"/>
      <c r="D3" s="16" t="str">
        <f>'vrhačský pětiboj'!D3</f>
        <v>Klatovy</v>
      </c>
      <c r="E3" s="16"/>
      <c r="F3" s="16"/>
      <c r="G3" s="17"/>
      <c r="H3" s="14"/>
      <c r="I3" s="18"/>
      <c r="J3" s="18"/>
      <c r="K3" s="19"/>
      <c r="L3" s="33"/>
      <c r="M3" s="33"/>
      <c r="N3" s="33"/>
      <c r="O3" s="33"/>
      <c r="P3" s="33"/>
      <c r="Q3" s="19"/>
      <c r="R3" s="66"/>
      <c r="S3" s="110">
        <v>36</v>
      </c>
      <c r="T3" s="103">
        <v>1.0124</v>
      </c>
      <c r="U3" s="110">
        <v>36</v>
      </c>
      <c r="V3" s="103">
        <v>1.0513999999999999</v>
      </c>
    </row>
    <row r="4" spans="1:22" ht="18" x14ac:dyDescent="0.2">
      <c r="A4" s="149" t="s">
        <v>49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20"/>
      <c r="M4" s="20"/>
      <c r="N4" s="20"/>
      <c r="O4" s="20"/>
      <c r="P4" s="20"/>
      <c r="Q4" s="20"/>
      <c r="R4" s="67"/>
      <c r="S4" s="110">
        <v>37</v>
      </c>
      <c r="T4" s="103">
        <v>1.0257000000000001</v>
      </c>
      <c r="U4" s="110">
        <v>37</v>
      </c>
      <c r="V4" s="103">
        <v>1.0676000000000001</v>
      </c>
    </row>
    <row r="5" spans="1:22" x14ac:dyDescent="0.2">
      <c r="A5" s="22" t="s">
        <v>2</v>
      </c>
      <c r="B5" s="22" t="s">
        <v>15</v>
      </c>
      <c r="C5" s="23" t="s">
        <v>14</v>
      </c>
      <c r="D5" s="24" t="s">
        <v>3</v>
      </c>
      <c r="E5" s="24" t="s">
        <v>4</v>
      </c>
      <c r="F5" s="24" t="s">
        <v>5</v>
      </c>
      <c r="G5" s="24" t="s">
        <v>6</v>
      </c>
      <c r="H5" s="24" t="s">
        <v>7</v>
      </c>
      <c r="I5" s="24" t="s">
        <v>13</v>
      </c>
      <c r="J5" s="142" t="s">
        <v>8</v>
      </c>
      <c r="K5" s="39" t="s">
        <v>26</v>
      </c>
      <c r="L5" s="25" t="s">
        <v>12</v>
      </c>
      <c r="M5" s="25" t="s">
        <v>11</v>
      </c>
      <c r="N5" s="25" t="s">
        <v>10</v>
      </c>
      <c r="O5" s="25" t="s">
        <v>27</v>
      </c>
      <c r="P5" s="25" t="s">
        <v>28</v>
      </c>
      <c r="Q5" s="25" t="s">
        <v>29</v>
      </c>
      <c r="R5" s="27" t="s">
        <v>9</v>
      </c>
      <c r="S5" s="110">
        <v>38</v>
      </c>
      <c r="T5" s="103">
        <v>1.0390999999999999</v>
      </c>
      <c r="U5" s="110">
        <v>38</v>
      </c>
      <c r="V5" s="103">
        <v>1.0842000000000001</v>
      </c>
    </row>
    <row r="6" spans="1:22" x14ac:dyDescent="0.2">
      <c r="A6" s="22" t="str">
        <f>IF('vrhačský pětiboj'!A6="","",'vrhačský pětiboj'!A6)</f>
        <v/>
      </c>
      <c r="B6" s="113" t="str">
        <f>IF('vrhačský pětiboj'!B6="","",'vrhačský pětiboj'!B6)</f>
        <v>M60+</v>
      </c>
      <c r="C6" s="62" t="str">
        <f>IF('vrhačský pětiboj'!C6="","",'vrhačský pětiboj'!C6)</f>
        <v/>
      </c>
      <c r="D6" s="62" t="str">
        <f>IF('vrhačský pětiboj'!D6="","",'vrhačský pětiboj'!D6)</f>
        <v>Sosna Václav</v>
      </c>
      <c r="E6" s="141">
        <f>IF('vrhačský pětiboj'!E6="","",'vrhačský pětiboj'!E6)</f>
        <v>17585</v>
      </c>
      <c r="F6" s="62" t="str">
        <f>IF('vrhačský pětiboj'!F6="","",'vrhačský pětiboj'!F6)</f>
        <v>TJ Písek</v>
      </c>
      <c r="G6" s="62">
        <f>IF('vrhačský pětiboj'!G6="","",'vrhačský pětiboj'!G6)</f>
        <v>75</v>
      </c>
      <c r="H6" s="118">
        <f>IF(MAX(L6,M6,N6)=0,"",MAX(L6,M6,N6))</f>
        <v>11.23</v>
      </c>
      <c r="I6" s="40">
        <f>IF(H6="","",FLOOR(H6*(VLOOKUP(G6,$S$2:$T$67,2,0)),0.01))</f>
        <v>12.61</v>
      </c>
      <c r="J6" s="112">
        <f>IF(I6="","",IF(I6&lt;1.5,0,FLOOR((47.8338*(I6-1.5)^1.05),1)))</f>
        <v>599</v>
      </c>
      <c r="K6" s="79" t="str">
        <f>IF(G6="","",IF(G6&lt;50,"15.88kg",IF(G6&lt;60,"11.34kg",IF(G6&lt;70,"9.08kg",IF(G6&lt;80,"7.26kg","5.45kg")))))</f>
        <v>7.26kg</v>
      </c>
      <c r="L6" s="143">
        <v>11.23</v>
      </c>
      <c r="M6" s="144"/>
      <c r="N6" s="144"/>
      <c r="O6" s="40"/>
      <c r="P6" s="40"/>
      <c r="Q6" s="40"/>
      <c r="R6" s="26">
        <f>IF(H6="","",E$2)</f>
        <v>45213</v>
      </c>
      <c r="S6" s="110">
        <v>39</v>
      </c>
      <c r="T6" s="103">
        <v>1.0528999999999999</v>
      </c>
      <c r="U6" s="110">
        <v>39</v>
      </c>
      <c r="V6" s="103">
        <v>1.1012</v>
      </c>
    </row>
    <row r="7" spans="1:22" x14ac:dyDescent="0.2">
      <c r="A7" s="22" t="str">
        <f>IF('vrhačský pětiboj'!A7="","",'vrhačský pětiboj'!A7)</f>
        <v/>
      </c>
      <c r="B7" s="113" t="str">
        <f>IF('vrhačský pětiboj'!B7="","",'vrhačský pětiboj'!B7)</f>
        <v>M60+</v>
      </c>
      <c r="C7" s="62" t="str">
        <f>IF('vrhačský pětiboj'!C7="","",'vrhačský pětiboj'!C7)</f>
        <v/>
      </c>
      <c r="D7" s="62" t="str">
        <f>IF('vrhačský pětiboj'!D7="","",'vrhačský pětiboj'!D7)</f>
        <v>Boldan Arnošt</v>
      </c>
      <c r="E7" s="141">
        <f>IF('vrhačský pětiboj'!E7="","",'vrhačský pětiboj'!E7)</f>
        <v>12621</v>
      </c>
      <c r="F7" s="62" t="str">
        <f>IF('vrhačský pětiboj'!F7="","",'vrhačský pětiboj'!F7)</f>
        <v>Atletika Klatovy</v>
      </c>
      <c r="G7" s="62">
        <f>IF('vrhačský pětiboj'!G7="","",'vrhačský pětiboj'!G7)</f>
        <v>89</v>
      </c>
      <c r="H7" s="118">
        <f>IF(MAX(L7,M7,N7)=0,"",MAX(L7,M7,N7))</f>
        <v>3.65</v>
      </c>
      <c r="I7" s="40">
        <f>IF(H7="","",FLOOR(H7*(VLOOKUP(G7,$S$2:$T$67,2,0)),0.01))</f>
        <v>5</v>
      </c>
      <c r="J7" s="112">
        <f>IF(I7="","",IF(I7&lt;1.5,0,FLOOR((47.8338*(I7-1.5)^1.05),1)))</f>
        <v>178</v>
      </c>
      <c r="K7" s="79" t="str">
        <f>IF(G7="","",IF(G7&lt;50,"15.88kg",IF(G7&lt;60,"11.34kg",IF(G7&lt;70,"9.08kg",IF(G7&lt;80,"7.26kg","5.45kg")))))</f>
        <v>5.45kg</v>
      </c>
      <c r="L7" s="143">
        <v>3.65</v>
      </c>
      <c r="M7" s="144"/>
      <c r="N7" s="144"/>
      <c r="O7" s="40"/>
      <c r="P7" s="40"/>
      <c r="Q7" s="40"/>
      <c r="R7" s="26">
        <f t="shared" ref="R7:R60" si="0">IF(H7="","",E$2)</f>
        <v>45213</v>
      </c>
      <c r="S7" s="108">
        <v>40</v>
      </c>
      <c r="T7" s="101">
        <v>1.0668</v>
      </c>
      <c r="U7" s="108">
        <v>40</v>
      </c>
      <c r="V7" s="101">
        <v>1.1186</v>
      </c>
    </row>
    <row r="8" spans="1:22" x14ac:dyDescent="0.2">
      <c r="A8" s="22" t="str">
        <f>IF('vrhačský pětiboj'!A8="","",'vrhačský pětiboj'!A8)</f>
        <v/>
      </c>
      <c r="B8" s="113" t="str">
        <f>IF('vrhačský pětiboj'!B8="","",'vrhačský pětiboj'!B8)</f>
        <v>M60+</v>
      </c>
      <c r="C8" s="62" t="str">
        <f>IF('vrhačský pětiboj'!C8="","",'vrhačský pětiboj'!C8)</f>
        <v/>
      </c>
      <c r="D8" s="62" t="str">
        <f>IF('vrhačský pětiboj'!D8="","",'vrhačský pětiboj'!D8)</f>
        <v>Hovorka Bohumil</v>
      </c>
      <c r="E8" s="141">
        <f>IF('vrhačský pětiboj'!E8="","",'vrhačský pětiboj'!E8)</f>
        <v>19238</v>
      </c>
      <c r="F8" s="62" t="str">
        <f>IF('vrhačský pětiboj'!F8="","",'vrhačský pětiboj'!F8)</f>
        <v>FK Drevníky</v>
      </c>
      <c r="G8" s="62">
        <f>IF('vrhačský pětiboj'!G8="","",'vrhačský pětiboj'!G8)</f>
        <v>71</v>
      </c>
      <c r="H8" s="118">
        <f t="shared" ref="H8:H60" si="1">IF(MAX(L8,M8,N8)=0,"",MAX(L8,M8,N8))</f>
        <v>9.67</v>
      </c>
      <c r="I8" s="40">
        <f t="shared" ref="I8:I60" si="2">IF(H8="","",FLOOR(H8*(VLOOKUP(G8,$S$2:$T$67,2,0)),0.01))</f>
        <v>10.09</v>
      </c>
      <c r="J8" s="112">
        <f t="shared" ref="J8:J60" si="3">IF(I8="","",IF(I8&lt;1.5,0,FLOOR((47.8338*(I8-1.5)^1.05),1)))</f>
        <v>457</v>
      </c>
      <c r="K8" s="79" t="str">
        <f t="shared" ref="K8:K60" si="4">IF(G8="","",IF(G8&lt;50,"15.88kg",IF(G8&lt;60,"11.34kg",IF(G8&lt;70,"9.08kg",IF(G8&lt;80,"7.26kg","5.45kg")))))</f>
        <v>7.26kg</v>
      </c>
      <c r="L8" s="143">
        <v>9.67</v>
      </c>
      <c r="M8" s="144"/>
      <c r="N8" s="144"/>
      <c r="O8" s="40"/>
      <c r="P8" s="40"/>
      <c r="Q8" s="40"/>
      <c r="R8" s="26">
        <f t="shared" si="0"/>
        <v>45213</v>
      </c>
      <c r="S8" s="110">
        <v>41</v>
      </c>
      <c r="T8" s="103">
        <v>1.081</v>
      </c>
      <c r="U8" s="110">
        <v>41</v>
      </c>
      <c r="V8" s="103">
        <v>1.1365000000000001</v>
      </c>
    </row>
    <row r="9" spans="1:22" x14ac:dyDescent="0.2">
      <c r="A9" s="22" t="str">
        <f>IF('vrhačský pětiboj'!A9="","",'vrhačský pětiboj'!A9)</f>
        <v/>
      </c>
      <c r="B9" s="113" t="str">
        <f>IF('vrhačský pětiboj'!B9="","",'vrhačský pětiboj'!B9)</f>
        <v>M60+</v>
      </c>
      <c r="C9" s="62" t="str">
        <f>IF('vrhačský pětiboj'!C9="","",'vrhačský pětiboj'!C9)</f>
        <v/>
      </c>
      <c r="D9" s="62" t="str">
        <f>IF('vrhačský pětiboj'!D9="","",'vrhačský pětiboj'!D9)</f>
        <v>Klečka Jiří</v>
      </c>
      <c r="E9" s="141">
        <f>IF('vrhačský pětiboj'!E9="","",'vrhačský pětiboj'!E9)</f>
        <v>20562</v>
      </c>
      <c r="F9" s="62" t="str">
        <f>IF('vrhačský pětiboj'!F9="","",'vrhačský pětiboj'!F9)</f>
        <v>Atletika Klatovy</v>
      </c>
      <c r="G9" s="62">
        <f>IF('vrhačský pětiboj'!G9="","",'vrhačský pětiboj'!G9)</f>
        <v>67</v>
      </c>
      <c r="H9" s="118">
        <f t="shared" si="1"/>
        <v>7.65</v>
      </c>
      <c r="I9" s="40">
        <f t="shared" si="2"/>
        <v>8.56</v>
      </c>
      <c r="J9" s="112">
        <f t="shared" si="3"/>
        <v>372</v>
      </c>
      <c r="K9" s="79" t="str">
        <f t="shared" si="4"/>
        <v>9.08kg</v>
      </c>
      <c r="L9" s="143">
        <v>7.65</v>
      </c>
      <c r="M9" s="144"/>
      <c r="N9" s="144"/>
      <c r="O9" s="40"/>
      <c r="P9" s="40"/>
      <c r="Q9" s="40"/>
      <c r="R9" s="26">
        <f t="shared" si="0"/>
        <v>45213</v>
      </c>
      <c r="S9" s="110">
        <v>42</v>
      </c>
      <c r="T9" s="103">
        <v>1.0954999999999999</v>
      </c>
      <c r="U9" s="110">
        <v>42</v>
      </c>
      <c r="V9" s="103">
        <v>1.1548</v>
      </c>
    </row>
    <row r="10" spans="1:22" x14ac:dyDescent="0.2">
      <c r="A10" s="22" t="str">
        <f>IF('vrhačský pětiboj'!A10="","",'vrhačský pětiboj'!A10)</f>
        <v/>
      </c>
      <c r="B10" s="113" t="str">
        <f>IF('vrhačský pětiboj'!B10="","",'vrhačský pětiboj'!B10)</f>
        <v>M60+</v>
      </c>
      <c r="C10" s="62" t="str">
        <f>IF('vrhačský pětiboj'!C10="","",'vrhačský pětiboj'!C10)</f>
        <v/>
      </c>
      <c r="D10" s="62" t="str">
        <f>IF('vrhačský pětiboj'!D10="","",'vrhačský pětiboj'!D10)</f>
        <v>Potužák Jaromír</v>
      </c>
      <c r="E10" s="141">
        <f>IF('vrhačský pětiboj'!E10="","",'vrhačský pětiboj'!E10)</f>
        <v>20623</v>
      </c>
      <c r="F10" s="62" t="str">
        <f>IF('vrhačský pětiboj'!F10="","",'vrhačský pětiboj'!F10)</f>
        <v>TJ Sušice</v>
      </c>
      <c r="G10" s="62">
        <f>IF('vrhačský pětiboj'!G10="","",'vrhačský pětiboj'!G10)</f>
        <v>67</v>
      </c>
      <c r="H10" s="118">
        <f t="shared" si="1"/>
        <v>8.65</v>
      </c>
      <c r="I10" s="40">
        <f t="shared" si="2"/>
        <v>9.68</v>
      </c>
      <c r="J10" s="112">
        <f t="shared" si="3"/>
        <v>434</v>
      </c>
      <c r="K10" s="79" t="str">
        <f t="shared" si="4"/>
        <v>9.08kg</v>
      </c>
      <c r="L10" s="143">
        <v>8.65</v>
      </c>
      <c r="M10" s="144"/>
      <c r="N10" s="144"/>
      <c r="O10" s="40"/>
      <c r="P10" s="40"/>
      <c r="Q10" s="40"/>
      <c r="R10" s="26">
        <f t="shared" si="0"/>
        <v>45213</v>
      </c>
      <c r="S10" s="110">
        <v>43</v>
      </c>
      <c r="T10" s="103">
        <v>1.1102000000000001</v>
      </c>
      <c r="U10" s="110">
        <v>43</v>
      </c>
      <c r="V10" s="103">
        <v>1.1736</v>
      </c>
    </row>
    <row r="11" spans="1:22" x14ac:dyDescent="0.2">
      <c r="A11" s="22" t="str">
        <f>IF('vrhačský pětiboj'!A11="","",'vrhačský pětiboj'!A11)</f>
        <v/>
      </c>
      <c r="B11" s="113" t="str">
        <f>IF('vrhačský pětiboj'!B11="","",'vrhačský pětiboj'!B11)</f>
        <v>M60+</v>
      </c>
      <c r="C11" s="62" t="str">
        <f>IF('vrhačský pětiboj'!C11="","",'vrhačský pětiboj'!C11)</f>
        <v/>
      </c>
      <c r="D11" s="62" t="str">
        <f>IF('vrhačský pětiboj'!D11="","",'vrhačský pětiboj'!D11)</f>
        <v>Růženecký Petr</v>
      </c>
      <c r="E11" s="141">
        <f>IF('vrhačský pětiboj'!E11="","",'vrhačský pětiboj'!E11)</f>
        <v>21430</v>
      </c>
      <c r="F11" s="62" t="str">
        <f>IF('vrhačský pětiboj'!F11="","",'vrhačský pětiboj'!F11)</f>
        <v>ASK Dipoli</v>
      </c>
      <c r="G11" s="62">
        <f>IF('vrhačský pětiboj'!G11="","",'vrhačský pětiboj'!G11)</f>
        <v>65</v>
      </c>
      <c r="H11" s="118">
        <f t="shared" si="1"/>
        <v>8.68</v>
      </c>
      <c r="I11" s="40">
        <f t="shared" si="2"/>
        <v>9.42</v>
      </c>
      <c r="J11" s="112">
        <f t="shared" si="3"/>
        <v>420</v>
      </c>
      <c r="K11" s="79" t="str">
        <f t="shared" si="4"/>
        <v>9.08kg</v>
      </c>
      <c r="L11" s="143">
        <v>8.68</v>
      </c>
      <c r="M11" s="144"/>
      <c r="N11" s="144"/>
      <c r="O11" s="40"/>
      <c r="P11" s="40"/>
      <c r="Q11" s="40"/>
      <c r="R11" s="26">
        <f t="shared" si="0"/>
        <v>45213</v>
      </c>
      <c r="S11" s="110">
        <v>44</v>
      </c>
      <c r="T11" s="103">
        <v>1.1252</v>
      </c>
      <c r="U11" s="110">
        <v>44</v>
      </c>
      <c r="V11" s="103">
        <v>1.1929000000000001</v>
      </c>
    </row>
    <row r="12" spans="1:22" x14ac:dyDescent="0.2">
      <c r="A12" s="22" t="str">
        <f>IF('vrhačský pětiboj'!A12="","",'vrhačský pětiboj'!A12)</f>
        <v/>
      </c>
      <c r="B12" s="113" t="str">
        <f>IF('vrhačský pětiboj'!B12="","",'vrhačský pětiboj'!B12)</f>
        <v>M35-59</v>
      </c>
      <c r="C12" s="62" t="str">
        <f>IF('vrhačský pětiboj'!C12="","",'vrhačský pětiboj'!C12)</f>
        <v/>
      </c>
      <c r="D12" s="62" t="str">
        <f>IF('vrhačský pětiboj'!D12="","",'vrhačský pětiboj'!D12)</f>
        <v>Pour Miroslav</v>
      </c>
      <c r="E12" s="141">
        <f>IF('vrhačský pětiboj'!E12="","",'vrhačský pětiboj'!E12)</f>
        <v>27084</v>
      </c>
      <c r="F12" s="62" t="str">
        <f>IF('vrhačský pětiboj'!F12="","",'vrhačský pětiboj'!F12)</f>
        <v>Atletika Klatovy</v>
      </c>
      <c r="G12" s="62">
        <f>IF('vrhačský pětiboj'!G12="","",'vrhačský pětiboj'!G12)</f>
        <v>49</v>
      </c>
      <c r="H12" s="118" t="str">
        <f t="shared" si="1"/>
        <v/>
      </c>
      <c r="I12" s="40" t="str">
        <f t="shared" si="2"/>
        <v/>
      </c>
      <c r="J12" s="112" t="str">
        <f t="shared" si="3"/>
        <v/>
      </c>
      <c r="K12" s="79" t="str">
        <f t="shared" si="4"/>
        <v>15.88kg</v>
      </c>
      <c r="L12" s="143">
        <v>0</v>
      </c>
      <c r="M12" s="144"/>
      <c r="N12" s="144"/>
      <c r="O12" s="40"/>
      <c r="P12" s="40"/>
      <c r="Q12" s="40"/>
      <c r="R12" s="26" t="str">
        <f t="shared" si="0"/>
        <v/>
      </c>
      <c r="S12" s="108">
        <v>45</v>
      </c>
      <c r="T12" s="101">
        <v>1.1405000000000001</v>
      </c>
      <c r="U12" s="108">
        <v>45</v>
      </c>
      <c r="V12" s="101">
        <v>1.2125999999999999</v>
      </c>
    </row>
    <row r="13" spans="1:22" x14ac:dyDescent="0.2">
      <c r="A13" s="22" t="str">
        <f>IF('vrhačský pětiboj'!A13="","",'vrhačský pětiboj'!A13)</f>
        <v/>
      </c>
      <c r="B13" s="113" t="str">
        <f>IF('vrhačský pětiboj'!B13="","",'vrhačský pětiboj'!B13)</f>
        <v>M60+</v>
      </c>
      <c r="C13" s="62" t="str">
        <f>IF('vrhačský pětiboj'!C13="","",'vrhačský pětiboj'!C13)</f>
        <v/>
      </c>
      <c r="D13" s="62" t="str">
        <f>IF('vrhačský pětiboj'!D13="","",'vrhačský pětiboj'!D13)</f>
        <v>Šafář Eduard</v>
      </c>
      <c r="E13" s="141">
        <f>IF('vrhačský pětiboj'!E13="","",'vrhačský pětiboj'!E13)</f>
        <v>18734</v>
      </c>
      <c r="F13" s="62" t="str">
        <f>IF('vrhačský pětiboj'!F13="","",'vrhačský pětiboj'!F13)</f>
        <v>Zruč - Senec</v>
      </c>
      <c r="G13" s="62">
        <f>IF('vrhačský pětiboj'!G13="","",'vrhačský pětiboj'!G13)</f>
        <v>72</v>
      </c>
      <c r="H13" s="118" t="str">
        <f t="shared" si="1"/>
        <v/>
      </c>
      <c r="I13" s="40" t="str">
        <f t="shared" si="2"/>
        <v/>
      </c>
      <c r="J13" s="112" t="str">
        <f t="shared" si="3"/>
        <v/>
      </c>
      <c r="K13" s="79" t="str">
        <f t="shared" si="4"/>
        <v>7.26kg</v>
      </c>
      <c r="L13" s="143">
        <v>0</v>
      </c>
      <c r="M13" s="144"/>
      <c r="N13" s="144"/>
      <c r="O13" s="40"/>
      <c r="P13" s="40"/>
      <c r="Q13" s="40"/>
      <c r="R13" s="26" t="str">
        <f t="shared" si="0"/>
        <v/>
      </c>
      <c r="S13" s="110">
        <v>46</v>
      </c>
      <c r="T13" s="103">
        <v>1.1559999999999999</v>
      </c>
      <c r="U13" s="110">
        <v>46</v>
      </c>
      <c r="V13" s="103">
        <v>1.2330000000000001</v>
      </c>
    </row>
    <row r="14" spans="1:22" x14ac:dyDescent="0.2">
      <c r="A14" s="22" t="str">
        <f>IF('vrhačský pětiboj'!A14="","",'vrhačský pětiboj'!A14)</f>
        <v/>
      </c>
      <c r="B14" s="113" t="str">
        <f>IF('vrhačský pětiboj'!B14="","",'vrhačský pětiboj'!B14)</f>
        <v>M60+</v>
      </c>
      <c r="C14" s="62" t="str">
        <f>IF('vrhačský pětiboj'!C14="","",'vrhačský pětiboj'!C14)</f>
        <v/>
      </c>
      <c r="D14" s="62" t="str">
        <f>IF('vrhačský pětiboj'!D14="","",'vrhačský pětiboj'!D14)</f>
        <v xml:space="preserve">Venas Jan </v>
      </c>
      <c r="E14" s="141">
        <f>IF('vrhačský pětiboj'!E14="","",'vrhačský pětiboj'!E14)</f>
        <v>18622</v>
      </c>
      <c r="F14" s="62" t="str">
        <f>IF('vrhačský pětiboj'!F14="","",'vrhačský pětiboj'!F14)</f>
        <v>Zruč - Senec</v>
      </c>
      <c r="G14" s="62">
        <f>IF('vrhačský pětiboj'!G14="","",'vrhačský pětiboj'!G14)</f>
        <v>72</v>
      </c>
      <c r="H14" s="118" t="str">
        <f t="shared" si="1"/>
        <v/>
      </c>
      <c r="I14" s="40" t="str">
        <f t="shared" si="2"/>
        <v/>
      </c>
      <c r="J14" s="112" t="str">
        <f t="shared" si="3"/>
        <v/>
      </c>
      <c r="K14" s="79" t="str">
        <f t="shared" si="4"/>
        <v>7.26kg</v>
      </c>
      <c r="L14" s="143">
        <v>0</v>
      </c>
      <c r="M14" s="144"/>
      <c r="N14" s="144"/>
      <c r="O14" s="40"/>
      <c r="P14" s="40"/>
      <c r="Q14" s="40"/>
      <c r="R14" s="26" t="str">
        <f t="shared" si="0"/>
        <v/>
      </c>
      <c r="S14" s="110">
        <v>47</v>
      </c>
      <c r="T14" s="103">
        <v>1.1718</v>
      </c>
      <c r="U14" s="110">
        <v>47</v>
      </c>
      <c r="V14" s="103">
        <v>1.2539</v>
      </c>
    </row>
    <row r="15" spans="1:22" x14ac:dyDescent="0.2">
      <c r="A15" s="22" t="str">
        <f>IF('vrhačský pětiboj'!A15="","",'vrhačský pětiboj'!A15)</f>
        <v/>
      </c>
      <c r="B15" s="113" t="str">
        <f>IF('vrhačský pětiboj'!B15="","",'vrhačský pětiboj'!B15)</f>
        <v>M60+</v>
      </c>
      <c r="C15" s="62" t="str">
        <f>IF('vrhačský pětiboj'!C15="","",'vrhačský pětiboj'!C15)</f>
        <v/>
      </c>
      <c r="D15" s="62" t="str">
        <f>IF('vrhačský pětiboj'!D15="","",'vrhačský pětiboj'!D15)</f>
        <v>Kuneš Jaroslav</v>
      </c>
      <c r="E15" s="141">
        <f>IF('vrhačský pětiboj'!E15="","",'vrhačský pětiboj'!E15)</f>
        <v>18564</v>
      </c>
      <c r="F15" s="62" t="str">
        <f>IF('vrhačský pětiboj'!F15="","",'vrhačský pětiboj'!F15)</f>
        <v>Jiskra Domažlice</v>
      </c>
      <c r="G15" s="62">
        <f>IF('vrhačský pětiboj'!G15="","",'vrhačský pětiboj'!G15)</f>
        <v>72</v>
      </c>
      <c r="H15" s="118" t="str">
        <f t="shared" si="1"/>
        <v/>
      </c>
      <c r="I15" s="40" t="str">
        <f t="shared" si="2"/>
        <v/>
      </c>
      <c r="J15" s="112" t="str">
        <f t="shared" si="3"/>
        <v/>
      </c>
      <c r="K15" s="79" t="str">
        <f t="shared" si="4"/>
        <v>7.26kg</v>
      </c>
      <c r="L15" s="143"/>
      <c r="M15" s="144"/>
      <c r="N15" s="144"/>
      <c r="O15" s="40"/>
      <c r="P15" s="40"/>
      <c r="Q15" s="40"/>
      <c r="R15" s="26" t="str">
        <f t="shared" si="0"/>
        <v/>
      </c>
      <c r="S15" s="110">
        <v>48</v>
      </c>
      <c r="T15" s="103">
        <v>1.1879999999999999</v>
      </c>
      <c r="U15" s="110">
        <v>48</v>
      </c>
      <c r="V15" s="103">
        <v>1.2754000000000001</v>
      </c>
    </row>
    <row r="16" spans="1:22" x14ac:dyDescent="0.2">
      <c r="A16" s="22" t="str">
        <f>IF('vrhačský pětiboj'!A16="","",'vrhačský pětiboj'!A16)</f>
        <v/>
      </c>
      <c r="B16" s="113" t="str">
        <f>IF('vrhačský pětiboj'!B16="","",'vrhačský pětiboj'!B16)</f>
        <v/>
      </c>
      <c r="C16" s="62" t="str">
        <f>IF('vrhačský pětiboj'!C16="","",'vrhačský pětiboj'!C16)</f>
        <v/>
      </c>
      <c r="D16" s="62" t="str">
        <f>IF('vrhačský pětiboj'!D16="","",'vrhačský pětiboj'!D16)</f>
        <v/>
      </c>
      <c r="E16" s="141" t="str">
        <f>IF('vrhačský pětiboj'!E16="","",'vrhačský pětiboj'!E16)</f>
        <v/>
      </c>
      <c r="F16" s="62" t="str">
        <f>IF('vrhačský pětiboj'!F16="","",'vrhačský pětiboj'!F16)</f>
        <v/>
      </c>
      <c r="G16" s="62" t="str">
        <f>IF('vrhačský pětiboj'!G16="","",'vrhačský pětiboj'!G16)</f>
        <v/>
      </c>
      <c r="H16" s="118" t="str">
        <f t="shared" si="1"/>
        <v/>
      </c>
      <c r="I16" s="40" t="str">
        <f t="shared" si="2"/>
        <v/>
      </c>
      <c r="J16" s="112" t="str">
        <f t="shared" si="3"/>
        <v/>
      </c>
      <c r="K16" s="79" t="str">
        <f t="shared" si="4"/>
        <v/>
      </c>
      <c r="L16" s="143"/>
      <c r="M16" s="144"/>
      <c r="N16" s="144"/>
      <c r="O16" s="40"/>
      <c r="P16" s="40"/>
      <c r="Q16" s="40"/>
      <c r="R16" s="26" t="str">
        <f t="shared" si="0"/>
        <v/>
      </c>
      <c r="S16" s="110">
        <v>49</v>
      </c>
      <c r="T16" s="103">
        <v>1.2043999999999999</v>
      </c>
      <c r="U16" s="110">
        <v>49</v>
      </c>
      <c r="V16" s="103">
        <v>1.2975000000000001</v>
      </c>
    </row>
    <row r="17" spans="1:22" x14ac:dyDescent="0.2">
      <c r="A17" s="22" t="str">
        <f>IF('vrhačský pětiboj'!A17="","",'vrhačský pětiboj'!A17)</f>
        <v/>
      </c>
      <c r="B17" s="113" t="str">
        <f>IF('vrhačský pětiboj'!B17="","",'vrhačský pětiboj'!B17)</f>
        <v/>
      </c>
      <c r="C17" s="62" t="str">
        <f>IF('vrhačský pětiboj'!C17="","",'vrhačský pětiboj'!C17)</f>
        <v/>
      </c>
      <c r="D17" s="62" t="str">
        <f>IF('vrhačský pětiboj'!D17="","",'vrhačský pětiboj'!D17)</f>
        <v/>
      </c>
      <c r="E17" s="141" t="str">
        <f>IF('vrhačský pětiboj'!E17="","",'vrhačský pětiboj'!E17)</f>
        <v/>
      </c>
      <c r="F17" s="62" t="str">
        <f>IF('vrhačský pětiboj'!F17="","",'vrhačský pětiboj'!F17)</f>
        <v/>
      </c>
      <c r="G17" s="62" t="str">
        <f>IF('vrhačský pětiboj'!G17="","",'vrhačský pětiboj'!G17)</f>
        <v/>
      </c>
      <c r="H17" s="118" t="str">
        <f t="shared" si="1"/>
        <v/>
      </c>
      <c r="I17" s="40" t="str">
        <f t="shared" si="2"/>
        <v/>
      </c>
      <c r="J17" s="112" t="str">
        <f t="shared" si="3"/>
        <v/>
      </c>
      <c r="K17" s="79" t="str">
        <f t="shared" si="4"/>
        <v/>
      </c>
      <c r="L17" s="143"/>
      <c r="M17" s="144"/>
      <c r="N17" s="144"/>
      <c r="O17" s="40"/>
      <c r="P17" s="40"/>
      <c r="Q17" s="40"/>
      <c r="R17" s="26" t="str">
        <f t="shared" si="0"/>
        <v/>
      </c>
      <c r="S17" s="108">
        <v>50</v>
      </c>
      <c r="T17" s="101">
        <v>0.99780000000000002</v>
      </c>
      <c r="U17" s="108">
        <v>50</v>
      </c>
      <c r="V17" s="101">
        <v>1.1544000000000001</v>
      </c>
    </row>
    <row r="18" spans="1:22" x14ac:dyDescent="0.2">
      <c r="A18" s="22" t="str">
        <f>IF('vrhačský pětiboj'!A18="","",'vrhačský pětiboj'!A18)</f>
        <v/>
      </c>
      <c r="B18" s="113" t="str">
        <f>IF('vrhačský pětiboj'!B18="","",'vrhačský pětiboj'!B18)</f>
        <v/>
      </c>
      <c r="C18" s="62" t="str">
        <f>IF('vrhačský pětiboj'!C18="","",'vrhačský pětiboj'!C18)</f>
        <v/>
      </c>
      <c r="D18" s="62" t="str">
        <f>IF('vrhačský pětiboj'!D18="","",'vrhačský pětiboj'!D18)</f>
        <v/>
      </c>
      <c r="E18" s="141" t="str">
        <f>IF('vrhačský pětiboj'!E18="","",'vrhačský pětiboj'!E18)</f>
        <v/>
      </c>
      <c r="F18" s="62" t="str">
        <f>IF('vrhačský pětiboj'!F18="","",'vrhačský pětiboj'!F18)</f>
        <v/>
      </c>
      <c r="G18" s="62" t="str">
        <f>IF('vrhačský pětiboj'!G18="","",'vrhačský pětiboj'!G18)</f>
        <v/>
      </c>
      <c r="H18" s="118" t="str">
        <f t="shared" si="1"/>
        <v/>
      </c>
      <c r="I18" s="40" t="str">
        <f t="shared" si="2"/>
        <v/>
      </c>
      <c r="J18" s="112" t="str">
        <f t="shared" si="3"/>
        <v/>
      </c>
      <c r="K18" s="79" t="str">
        <f t="shared" si="4"/>
        <v/>
      </c>
      <c r="L18" s="143"/>
      <c r="M18" s="144"/>
      <c r="N18" s="144"/>
      <c r="O18" s="40"/>
      <c r="P18" s="40"/>
      <c r="Q18" s="40"/>
      <c r="R18" s="26" t="str">
        <f t="shared" si="0"/>
        <v/>
      </c>
      <c r="S18" s="110">
        <v>51</v>
      </c>
      <c r="T18" s="103">
        <v>1.0117</v>
      </c>
      <c r="U18" s="110">
        <v>51</v>
      </c>
      <c r="V18" s="103">
        <v>1.1749000000000001</v>
      </c>
    </row>
    <row r="19" spans="1:22" x14ac:dyDescent="0.2">
      <c r="A19" s="22" t="str">
        <f>IF('vrhačský pětiboj'!A19="","",'vrhačský pětiboj'!A19)</f>
        <v/>
      </c>
      <c r="B19" s="113" t="str">
        <f>IF('vrhačský pětiboj'!B19="","",'vrhačský pětiboj'!B19)</f>
        <v/>
      </c>
      <c r="C19" s="62" t="str">
        <f>IF('vrhačský pětiboj'!C19="","",'vrhačský pětiboj'!C19)</f>
        <v/>
      </c>
      <c r="D19" s="62" t="str">
        <f>IF('vrhačský pětiboj'!D19="","",'vrhačský pětiboj'!D19)</f>
        <v/>
      </c>
      <c r="E19" s="141" t="str">
        <f>IF('vrhačský pětiboj'!E19="","",'vrhačský pětiboj'!E19)</f>
        <v/>
      </c>
      <c r="F19" s="62" t="str">
        <f>IF('vrhačský pětiboj'!F19="","",'vrhačský pětiboj'!F19)</f>
        <v/>
      </c>
      <c r="G19" s="62" t="str">
        <f>IF('vrhačský pětiboj'!G19="","",'vrhačský pětiboj'!G19)</f>
        <v/>
      </c>
      <c r="H19" s="118" t="str">
        <f t="shared" si="1"/>
        <v/>
      </c>
      <c r="I19" s="40" t="str">
        <f t="shared" si="2"/>
        <v/>
      </c>
      <c r="J19" s="112" t="str">
        <f t="shared" si="3"/>
        <v/>
      </c>
      <c r="K19" s="79" t="str">
        <f t="shared" si="4"/>
        <v/>
      </c>
      <c r="L19" s="143"/>
      <c r="M19" s="144"/>
      <c r="N19" s="144"/>
      <c r="O19" s="40"/>
      <c r="P19" s="40"/>
      <c r="Q19" s="40"/>
      <c r="R19" s="26" t="str">
        <f t="shared" si="0"/>
        <v/>
      </c>
      <c r="S19" s="110">
        <v>52</v>
      </c>
      <c r="T19" s="103">
        <v>1.0259</v>
      </c>
      <c r="U19" s="110">
        <v>52</v>
      </c>
      <c r="V19" s="103">
        <v>1.196</v>
      </c>
    </row>
    <row r="20" spans="1:22" x14ac:dyDescent="0.2">
      <c r="A20" s="22" t="str">
        <f>IF('vrhačský pětiboj'!A20="","",'vrhačský pětiboj'!A20)</f>
        <v/>
      </c>
      <c r="B20" s="113" t="str">
        <f>IF('vrhačský pětiboj'!B20="","",'vrhačský pětiboj'!B20)</f>
        <v/>
      </c>
      <c r="C20" s="62" t="str">
        <f>IF('vrhačský pětiboj'!C20="","",'vrhačský pětiboj'!C20)</f>
        <v/>
      </c>
      <c r="D20" s="62" t="str">
        <f>IF('vrhačský pětiboj'!D20="","",'vrhačský pětiboj'!D20)</f>
        <v/>
      </c>
      <c r="E20" s="141" t="str">
        <f>IF('vrhačský pětiboj'!E20="","",'vrhačský pětiboj'!E20)</f>
        <v/>
      </c>
      <c r="F20" s="62" t="str">
        <f>IF('vrhačský pětiboj'!F20="","",'vrhačský pětiboj'!F20)</f>
        <v/>
      </c>
      <c r="G20" s="62" t="str">
        <f>IF('vrhačský pětiboj'!G20="","",'vrhačský pětiboj'!G20)</f>
        <v/>
      </c>
      <c r="H20" s="118" t="str">
        <f t="shared" si="1"/>
        <v/>
      </c>
      <c r="I20" s="40" t="str">
        <f t="shared" si="2"/>
        <v/>
      </c>
      <c r="J20" s="112" t="str">
        <f t="shared" si="3"/>
        <v/>
      </c>
      <c r="K20" s="79" t="str">
        <f t="shared" si="4"/>
        <v/>
      </c>
      <c r="L20" s="143"/>
      <c r="M20" s="144"/>
      <c r="N20" s="144"/>
      <c r="O20" s="40"/>
      <c r="P20" s="40"/>
      <c r="Q20" s="40"/>
      <c r="R20" s="26" t="str">
        <f t="shared" si="0"/>
        <v/>
      </c>
      <c r="S20" s="110">
        <v>53</v>
      </c>
      <c r="T20" s="103">
        <v>1.0405</v>
      </c>
      <c r="U20" s="110">
        <v>53</v>
      </c>
      <c r="V20" s="103">
        <v>1.2177</v>
      </c>
    </row>
    <row r="21" spans="1:22" x14ac:dyDescent="0.2">
      <c r="A21" s="22" t="str">
        <f>IF('vrhačský pětiboj'!A21="","",'vrhačský pětiboj'!A21)</f>
        <v/>
      </c>
      <c r="B21" s="113" t="str">
        <f>IF('vrhačský pětiboj'!B21="","",'vrhačský pětiboj'!B21)</f>
        <v/>
      </c>
      <c r="C21" s="62" t="str">
        <f>IF('vrhačský pětiboj'!C21="","",'vrhačský pětiboj'!C21)</f>
        <v/>
      </c>
      <c r="D21" s="62" t="str">
        <f>IF('vrhačský pětiboj'!D21="","",'vrhačský pětiboj'!D21)</f>
        <v/>
      </c>
      <c r="E21" s="141" t="str">
        <f>IF('vrhačský pětiboj'!E21="","",'vrhačský pětiboj'!E21)</f>
        <v/>
      </c>
      <c r="F21" s="62" t="str">
        <f>IF('vrhačský pětiboj'!F21="","",'vrhačský pětiboj'!F21)</f>
        <v/>
      </c>
      <c r="G21" s="62" t="str">
        <f>IF('vrhačský pětiboj'!G21="","",'vrhačský pětiboj'!G21)</f>
        <v/>
      </c>
      <c r="H21" s="118" t="str">
        <f t="shared" si="1"/>
        <v/>
      </c>
      <c r="I21" s="40" t="str">
        <f t="shared" si="2"/>
        <v/>
      </c>
      <c r="J21" s="112" t="str">
        <f t="shared" si="3"/>
        <v/>
      </c>
      <c r="K21" s="79" t="str">
        <f t="shared" si="4"/>
        <v/>
      </c>
      <c r="L21" s="143"/>
      <c r="M21" s="144"/>
      <c r="N21" s="144"/>
      <c r="O21" s="40"/>
      <c r="P21" s="40"/>
      <c r="Q21" s="40"/>
      <c r="R21" s="26" t="str">
        <f t="shared" si="0"/>
        <v/>
      </c>
      <c r="S21" s="110">
        <v>54</v>
      </c>
      <c r="T21" s="103">
        <v>1.0552999999999999</v>
      </c>
      <c r="U21" s="110">
        <v>54</v>
      </c>
      <c r="V21" s="103">
        <v>1.2402</v>
      </c>
    </row>
    <row r="22" spans="1:22" x14ac:dyDescent="0.2">
      <c r="A22" s="22" t="str">
        <f>IF('vrhačský pětiboj'!A22="","",'vrhačský pětiboj'!A22)</f>
        <v/>
      </c>
      <c r="B22" s="113" t="str">
        <f>IF('vrhačský pětiboj'!B22="","",'vrhačský pětiboj'!B22)</f>
        <v/>
      </c>
      <c r="C22" s="62" t="str">
        <f>IF('vrhačský pětiboj'!C22="","",'vrhačský pětiboj'!C22)</f>
        <v/>
      </c>
      <c r="D22" s="62" t="str">
        <f>IF('vrhačský pětiboj'!D22="","",'vrhačský pětiboj'!D22)</f>
        <v/>
      </c>
      <c r="E22" s="141" t="str">
        <f>IF('vrhačský pětiboj'!E22="","",'vrhačský pětiboj'!E22)</f>
        <v/>
      </c>
      <c r="F22" s="62" t="str">
        <f>IF('vrhačský pětiboj'!F22="","",'vrhačský pětiboj'!F22)</f>
        <v/>
      </c>
      <c r="G22" s="62" t="str">
        <f>IF('vrhačský pětiboj'!G22="","",'vrhačský pětiboj'!G22)</f>
        <v/>
      </c>
      <c r="H22" s="118" t="str">
        <f t="shared" si="1"/>
        <v/>
      </c>
      <c r="I22" s="40" t="str">
        <f t="shared" si="2"/>
        <v/>
      </c>
      <c r="J22" s="112" t="str">
        <f t="shared" si="3"/>
        <v/>
      </c>
      <c r="K22" s="79" t="str">
        <f t="shared" si="4"/>
        <v/>
      </c>
      <c r="L22" s="143"/>
      <c r="M22" s="144"/>
      <c r="N22" s="144"/>
      <c r="O22" s="40"/>
      <c r="P22" s="40"/>
      <c r="Q22" s="40"/>
      <c r="R22" s="26" t="str">
        <f t="shared" si="0"/>
        <v/>
      </c>
      <c r="S22" s="108">
        <v>55</v>
      </c>
      <c r="T22" s="101">
        <v>1.0704</v>
      </c>
      <c r="U22" s="108">
        <v>55</v>
      </c>
      <c r="V22" s="101">
        <v>1.2633000000000001</v>
      </c>
    </row>
    <row r="23" spans="1:22" x14ac:dyDescent="0.2">
      <c r="A23" s="22" t="str">
        <f>IF('vrhačský pětiboj'!A23="","",'vrhačský pětiboj'!A23)</f>
        <v/>
      </c>
      <c r="B23" s="113" t="str">
        <f>IF('vrhačský pětiboj'!B23="","",'vrhačský pětiboj'!B23)</f>
        <v/>
      </c>
      <c r="C23" s="62" t="str">
        <f>IF('vrhačský pětiboj'!C23="","",'vrhačský pětiboj'!C23)</f>
        <v/>
      </c>
      <c r="D23" s="62" t="str">
        <f>IF('vrhačský pětiboj'!D23="","",'vrhačský pětiboj'!D23)</f>
        <v/>
      </c>
      <c r="E23" s="141" t="str">
        <f>IF('vrhačský pětiboj'!E23="","",'vrhačský pětiboj'!E23)</f>
        <v/>
      </c>
      <c r="F23" s="62" t="str">
        <f>IF('vrhačský pětiboj'!F23="","",'vrhačský pětiboj'!F23)</f>
        <v/>
      </c>
      <c r="G23" s="62" t="str">
        <f>IF('vrhačský pětiboj'!G23="","",'vrhačský pětiboj'!G23)</f>
        <v/>
      </c>
      <c r="H23" s="118" t="str">
        <f t="shared" si="1"/>
        <v/>
      </c>
      <c r="I23" s="40" t="str">
        <f t="shared" si="2"/>
        <v/>
      </c>
      <c r="J23" s="112" t="str">
        <f t="shared" si="3"/>
        <v/>
      </c>
      <c r="K23" s="79" t="str">
        <f t="shared" si="4"/>
        <v/>
      </c>
      <c r="L23" s="143"/>
      <c r="M23" s="144"/>
      <c r="N23" s="144"/>
      <c r="O23" s="40"/>
      <c r="P23" s="40"/>
      <c r="Q23" s="40"/>
      <c r="R23" s="26" t="str">
        <f t="shared" si="0"/>
        <v/>
      </c>
      <c r="S23" s="110">
        <v>56</v>
      </c>
      <c r="T23" s="103">
        <v>1.0858000000000001</v>
      </c>
      <c r="U23" s="110">
        <v>56</v>
      </c>
      <c r="V23" s="103">
        <v>1.2873000000000001</v>
      </c>
    </row>
    <row r="24" spans="1:22" x14ac:dyDescent="0.2">
      <c r="A24" s="22" t="str">
        <f>IF('vrhačský pětiboj'!A24="","",'vrhačský pětiboj'!A24)</f>
        <v/>
      </c>
      <c r="B24" s="113" t="str">
        <f>IF('vrhačský pětiboj'!B24="","",'vrhačský pětiboj'!B24)</f>
        <v/>
      </c>
      <c r="C24" s="62" t="str">
        <f>IF('vrhačský pětiboj'!C24="","",'vrhačský pětiboj'!C24)</f>
        <v/>
      </c>
      <c r="D24" s="62" t="str">
        <f>IF('vrhačský pětiboj'!D24="","",'vrhačský pětiboj'!D24)</f>
        <v/>
      </c>
      <c r="E24" s="141" t="str">
        <f>IF('vrhačský pětiboj'!E24="","",'vrhačský pětiboj'!E24)</f>
        <v/>
      </c>
      <c r="F24" s="62" t="str">
        <f>IF('vrhačský pětiboj'!F24="","",'vrhačský pětiboj'!F24)</f>
        <v/>
      </c>
      <c r="G24" s="62" t="str">
        <f>IF('vrhačský pětiboj'!G24="","",'vrhačský pětiboj'!G24)</f>
        <v/>
      </c>
      <c r="H24" s="118" t="str">
        <f t="shared" si="1"/>
        <v/>
      </c>
      <c r="I24" s="40" t="str">
        <f t="shared" si="2"/>
        <v/>
      </c>
      <c r="J24" s="112" t="str">
        <f t="shared" si="3"/>
        <v/>
      </c>
      <c r="K24" s="79" t="str">
        <f t="shared" si="4"/>
        <v/>
      </c>
      <c r="L24" s="143"/>
      <c r="M24" s="144"/>
      <c r="N24" s="144"/>
      <c r="O24" s="40"/>
      <c r="P24" s="40"/>
      <c r="Q24" s="40"/>
      <c r="R24" s="26" t="str">
        <f t="shared" si="0"/>
        <v/>
      </c>
      <c r="S24" s="110">
        <v>57</v>
      </c>
      <c r="T24" s="103">
        <v>1.1014999999999999</v>
      </c>
      <c r="U24" s="110">
        <v>57</v>
      </c>
      <c r="V24" s="103">
        <v>1.3120000000000001</v>
      </c>
    </row>
    <row r="25" spans="1:22" x14ac:dyDescent="0.2">
      <c r="A25" s="22" t="str">
        <f>IF('vrhačský pětiboj'!A25="","",'vrhačský pětiboj'!A25)</f>
        <v/>
      </c>
      <c r="B25" s="113" t="str">
        <f>IF('vrhačský pětiboj'!B25="","",'vrhačský pětiboj'!B25)</f>
        <v/>
      </c>
      <c r="C25" s="62" t="str">
        <f>IF('vrhačský pětiboj'!C25="","",'vrhačský pětiboj'!C25)</f>
        <v/>
      </c>
      <c r="D25" s="62" t="str">
        <f>IF('vrhačský pětiboj'!D25="","",'vrhačský pětiboj'!D25)</f>
        <v/>
      </c>
      <c r="E25" s="141" t="str">
        <f>IF('vrhačský pětiboj'!E25="","",'vrhačský pětiboj'!E25)</f>
        <v/>
      </c>
      <c r="F25" s="62" t="str">
        <f>IF('vrhačský pětiboj'!F25="","",'vrhačský pětiboj'!F25)</f>
        <v/>
      </c>
      <c r="G25" s="62" t="str">
        <f>IF('vrhačský pětiboj'!G25="","",'vrhačský pětiboj'!G25)</f>
        <v/>
      </c>
      <c r="H25" s="118" t="str">
        <f t="shared" si="1"/>
        <v/>
      </c>
      <c r="I25" s="40" t="str">
        <f t="shared" si="2"/>
        <v/>
      </c>
      <c r="J25" s="112" t="str">
        <f t="shared" si="3"/>
        <v/>
      </c>
      <c r="K25" s="79" t="str">
        <f t="shared" si="4"/>
        <v/>
      </c>
      <c r="L25" s="143"/>
      <c r="M25" s="144"/>
      <c r="N25" s="144"/>
      <c r="O25" s="40"/>
      <c r="P25" s="40"/>
      <c r="Q25" s="40"/>
      <c r="R25" s="26" t="str">
        <f t="shared" si="0"/>
        <v/>
      </c>
      <c r="S25" s="110">
        <v>58</v>
      </c>
      <c r="T25" s="103">
        <v>1.1175999999999999</v>
      </c>
      <c r="U25" s="110">
        <v>58</v>
      </c>
      <c r="V25" s="103">
        <v>1.3375999999999999</v>
      </c>
    </row>
    <row r="26" spans="1:22" x14ac:dyDescent="0.2">
      <c r="A26" s="22" t="str">
        <f>IF('vrhačský pětiboj'!A26="","",'vrhačský pětiboj'!A26)</f>
        <v/>
      </c>
      <c r="B26" s="113" t="str">
        <f>IF('vrhačský pětiboj'!B26="","",'vrhačský pětiboj'!B26)</f>
        <v/>
      </c>
      <c r="C26" s="62" t="str">
        <f>IF('vrhačský pětiboj'!C26="","",'vrhačský pětiboj'!C26)</f>
        <v/>
      </c>
      <c r="D26" s="62" t="str">
        <f>IF('vrhačský pětiboj'!D26="","",'vrhačský pětiboj'!D26)</f>
        <v/>
      </c>
      <c r="E26" s="141" t="str">
        <f>IF('vrhačský pětiboj'!E26="","",'vrhačský pětiboj'!E26)</f>
        <v/>
      </c>
      <c r="F26" s="62" t="str">
        <f>IF('vrhačský pětiboj'!F26="","",'vrhačský pětiboj'!F26)</f>
        <v/>
      </c>
      <c r="G26" s="62" t="str">
        <f>IF('vrhačský pětiboj'!G26="","",'vrhačský pětiboj'!G26)</f>
        <v/>
      </c>
      <c r="H26" s="118" t="str">
        <f t="shared" si="1"/>
        <v/>
      </c>
      <c r="I26" s="40" t="str">
        <f t="shared" si="2"/>
        <v/>
      </c>
      <c r="J26" s="112" t="str">
        <f t="shared" si="3"/>
        <v/>
      </c>
      <c r="K26" s="79" t="str">
        <f t="shared" si="4"/>
        <v/>
      </c>
      <c r="L26" s="143"/>
      <c r="M26" s="144"/>
      <c r="N26" s="144"/>
      <c r="O26" s="40"/>
      <c r="P26" s="40"/>
      <c r="Q26" s="40"/>
      <c r="R26" s="26" t="str">
        <f t="shared" si="0"/>
        <v/>
      </c>
      <c r="S26" s="110">
        <v>59</v>
      </c>
      <c r="T26" s="103">
        <v>1.1339999999999999</v>
      </c>
      <c r="U26" s="110">
        <v>59</v>
      </c>
      <c r="V26" s="103">
        <v>1.3640000000000001</v>
      </c>
    </row>
    <row r="27" spans="1:22" x14ac:dyDescent="0.2">
      <c r="A27" s="22" t="str">
        <f>IF('vrhačský pětiboj'!A27="","",'vrhačský pětiboj'!A27)</f>
        <v/>
      </c>
      <c r="B27" s="113" t="str">
        <f>IF('vrhačský pětiboj'!B27="","",'vrhačský pětiboj'!B27)</f>
        <v/>
      </c>
      <c r="C27" s="62" t="str">
        <f>IF('vrhačský pětiboj'!C27="","",'vrhačský pětiboj'!C27)</f>
        <v/>
      </c>
      <c r="D27" s="62" t="str">
        <f>IF('vrhačský pětiboj'!D27="","",'vrhačský pětiboj'!D27)</f>
        <v/>
      </c>
      <c r="E27" s="141" t="str">
        <f>IF('vrhačský pětiboj'!E27="","",'vrhačský pětiboj'!E27)</f>
        <v/>
      </c>
      <c r="F27" s="62" t="str">
        <f>IF('vrhačský pětiboj'!F27="","",'vrhačský pětiboj'!F27)</f>
        <v/>
      </c>
      <c r="G27" s="62" t="str">
        <f>IF('vrhačský pětiboj'!G27="","",'vrhačský pětiboj'!G27)</f>
        <v/>
      </c>
      <c r="H27" s="118" t="str">
        <f t="shared" si="1"/>
        <v/>
      </c>
      <c r="I27" s="40" t="str">
        <f t="shared" si="2"/>
        <v/>
      </c>
      <c r="J27" s="112" t="str">
        <f t="shared" si="3"/>
        <v/>
      </c>
      <c r="K27" s="79" t="str">
        <f t="shared" si="4"/>
        <v/>
      </c>
      <c r="L27" s="143"/>
      <c r="M27" s="144"/>
      <c r="N27" s="144"/>
      <c r="O27" s="40"/>
      <c r="P27" s="40"/>
      <c r="Q27" s="40"/>
      <c r="R27" s="26" t="str">
        <f t="shared" si="0"/>
        <v/>
      </c>
      <c r="S27" s="108">
        <v>60</v>
      </c>
      <c r="T27" s="101">
        <v>1.0071000000000001</v>
      </c>
      <c r="U27" s="108">
        <v>60</v>
      </c>
      <c r="V27" s="101">
        <v>1.1715</v>
      </c>
    </row>
    <row r="28" spans="1:22" x14ac:dyDescent="0.2">
      <c r="A28" s="22" t="str">
        <f>IF('vrhačský pětiboj'!A28="","",'vrhačský pětiboj'!A28)</f>
        <v/>
      </c>
      <c r="B28" s="113" t="str">
        <f>IF('vrhačský pětiboj'!B28="","",'vrhačský pětiboj'!B28)</f>
        <v/>
      </c>
      <c r="C28" s="62" t="str">
        <f>IF('vrhačský pětiboj'!C28="","",'vrhačský pětiboj'!C28)</f>
        <v/>
      </c>
      <c r="D28" s="62" t="str">
        <f>IF('vrhačský pětiboj'!D28="","",'vrhačský pětiboj'!D28)</f>
        <v/>
      </c>
      <c r="E28" s="141" t="str">
        <f>IF('vrhačský pětiboj'!E28="","",'vrhačský pětiboj'!E28)</f>
        <v/>
      </c>
      <c r="F28" s="62" t="str">
        <f>IF('vrhačský pětiboj'!F28="","",'vrhačský pětiboj'!F28)</f>
        <v/>
      </c>
      <c r="G28" s="62" t="str">
        <f>IF('vrhačský pětiboj'!G28="","",'vrhačský pětiboj'!G28)</f>
        <v/>
      </c>
      <c r="H28" s="118" t="str">
        <f t="shared" si="1"/>
        <v/>
      </c>
      <c r="I28" s="40" t="str">
        <f t="shared" si="2"/>
        <v/>
      </c>
      <c r="J28" s="112" t="str">
        <f t="shared" si="3"/>
        <v/>
      </c>
      <c r="K28" s="79" t="str">
        <f t="shared" si="4"/>
        <v/>
      </c>
      <c r="L28" s="143"/>
      <c r="M28" s="144"/>
      <c r="N28" s="144"/>
      <c r="O28" s="40"/>
      <c r="P28" s="40"/>
      <c r="Q28" s="40"/>
      <c r="R28" s="26" t="str">
        <f t="shared" si="0"/>
        <v/>
      </c>
      <c r="S28" s="110">
        <v>61</v>
      </c>
      <c r="T28" s="103">
        <v>1.0221</v>
      </c>
      <c r="U28" s="110">
        <v>61</v>
      </c>
      <c r="V28" s="103">
        <v>1.1954</v>
      </c>
    </row>
    <row r="29" spans="1:22" x14ac:dyDescent="0.2">
      <c r="A29" s="22" t="str">
        <f>IF('vrhačský pětiboj'!A29="","",'vrhačský pětiboj'!A29)</f>
        <v/>
      </c>
      <c r="B29" s="113" t="str">
        <f>IF('vrhačský pětiboj'!B29="","",'vrhačský pětiboj'!B29)</f>
        <v/>
      </c>
      <c r="C29" s="62" t="str">
        <f>IF('vrhačský pětiboj'!C29="","",'vrhačský pětiboj'!C29)</f>
        <v/>
      </c>
      <c r="D29" s="62" t="str">
        <f>IF('vrhačský pětiboj'!D29="","",'vrhačský pětiboj'!D29)</f>
        <v/>
      </c>
      <c r="E29" s="141" t="str">
        <f>IF('vrhačský pětiboj'!E29="","",'vrhačský pětiboj'!E29)</f>
        <v/>
      </c>
      <c r="F29" s="62" t="str">
        <f>IF('vrhačský pětiboj'!F29="","",'vrhačský pětiboj'!F29)</f>
        <v/>
      </c>
      <c r="G29" s="62" t="str">
        <f>IF('vrhačský pětiboj'!G29="","",'vrhačský pětiboj'!G29)</f>
        <v/>
      </c>
      <c r="H29" s="118" t="str">
        <f t="shared" si="1"/>
        <v/>
      </c>
      <c r="I29" s="40" t="str">
        <f t="shared" si="2"/>
        <v/>
      </c>
      <c r="J29" s="112" t="str">
        <f t="shared" si="3"/>
        <v/>
      </c>
      <c r="K29" s="79" t="str">
        <f t="shared" si="4"/>
        <v/>
      </c>
      <c r="L29" s="143"/>
      <c r="M29" s="144"/>
      <c r="N29" s="144"/>
      <c r="O29" s="40"/>
      <c r="P29" s="40"/>
      <c r="Q29" s="40"/>
      <c r="R29" s="26" t="str">
        <f t="shared" si="0"/>
        <v/>
      </c>
      <c r="S29" s="110">
        <v>62</v>
      </c>
      <c r="T29" s="103">
        <v>1.0374000000000001</v>
      </c>
      <c r="U29" s="110">
        <v>62</v>
      </c>
      <c r="V29" s="103">
        <v>1.2202</v>
      </c>
    </row>
    <row r="30" spans="1:22" x14ac:dyDescent="0.2">
      <c r="A30" s="22" t="str">
        <f>IF('vrhačský pětiboj'!A30="","",'vrhačský pětiboj'!A30)</f>
        <v/>
      </c>
      <c r="B30" s="113" t="str">
        <f>IF('vrhačský pětiboj'!B30="","",'vrhačský pětiboj'!B30)</f>
        <v/>
      </c>
      <c r="C30" s="62" t="str">
        <f>IF('vrhačský pětiboj'!C30="","",'vrhačský pětiboj'!C30)</f>
        <v/>
      </c>
      <c r="D30" s="62" t="str">
        <f>IF('vrhačský pětiboj'!D30="","",'vrhačský pětiboj'!D30)</f>
        <v/>
      </c>
      <c r="E30" s="141" t="str">
        <f>IF('vrhačský pětiboj'!E30="","",'vrhačský pětiboj'!E30)</f>
        <v/>
      </c>
      <c r="F30" s="62" t="str">
        <f>IF('vrhačský pětiboj'!F30="","",'vrhačský pětiboj'!F30)</f>
        <v/>
      </c>
      <c r="G30" s="62" t="str">
        <f>IF('vrhačský pětiboj'!G30="","",'vrhačský pětiboj'!G30)</f>
        <v/>
      </c>
      <c r="H30" s="118" t="str">
        <f t="shared" si="1"/>
        <v/>
      </c>
      <c r="I30" s="40" t="str">
        <f t="shared" si="2"/>
        <v/>
      </c>
      <c r="J30" s="112" t="str">
        <f t="shared" si="3"/>
        <v/>
      </c>
      <c r="K30" s="79" t="str">
        <f t="shared" si="4"/>
        <v/>
      </c>
      <c r="L30" s="143"/>
      <c r="M30" s="144"/>
      <c r="N30" s="144"/>
      <c r="O30" s="40"/>
      <c r="P30" s="40"/>
      <c r="Q30" s="40"/>
      <c r="R30" s="26" t="str">
        <f t="shared" si="0"/>
        <v/>
      </c>
      <c r="S30" s="110">
        <v>63</v>
      </c>
      <c r="T30" s="103">
        <v>1.0529999999999999</v>
      </c>
      <c r="U30" s="110">
        <v>63</v>
      </c>
      <c r="V30" s="103">
        <v>1.2459</v>
      </c>
    </row>
    <row r="31" spans="1:22" x14ac:dyDescent="0.2">
      <c r="A31" s="22" t="str">
        <f>IF('vrhačský pětiboj'!A31="","",'vrhačský pětiboj'!A31)</f>
        <v/>
      </c>
      <c r="B31" s="113" t="str">
        <f>IF('vrhačský pětiboj'!B31="","",'vrhačský pětiboj'!B31)</f>
        <v/>
      </c>
      <c r="C31" s="62" t="str">
        <f>IF('vrhačský pětiboj'!C31="","",'vrhačský pětiboj'!C31)</f>
        <v/>
      </c>
      <c r="D31" s="62" t="str">
        <f>IF('vrhačský pětiboj'!D31="","",'vrhačský pětiboj'!D31)</f>
        <v/>
      </c>
      <c r="E31" s="141" t="str">
        <f>IF('vrhačský pětiboj'!E31="","",'vrhačský pětiboj'!E31)</f>
        <v/>
      </c>
      <c r="F31" s="62" t="str">
        <f>IF('vrhačský pětiboj'!F31="","",'vrhačský pětiboj'!F31)</f>
        <v/>
      </c>
      <c r="G31" s="62" t="str">
        <f>IF('vrhačský pětiboj'!G31="","",'vrhačský pětiboj'!G31)</f>
        <v/>
      </c>
      <c r="H31" s="118" t="str">
        <f t="shared" si="1"/>
        <v/>
      </c>
      <c r="I31" s="40" t="str">
        <f t="shared" si="2"/>
        <v/>
      </c>
      <c r="J31" s="112" t="str">
        <f t="shared" si="3"/>
        <v/>
      </c>
      <c r="K31" s="79" t="str">
        <f t="shared" si="4"/>
        <v/>
      </c>
      <c r="L31" s="143"/>
      <c r="M31" s="144"/>
      <c r="N31" s="144"/>
      <c r="O31" s="40"/>
      <c r="P31" s="40"/>
      <c r="Q31" s="40"/>
      <c r="R31" s="26" t="str">
        <f t="shared" si="0"/>
        <v/>
      </c>
      <c r="S31" s="110">
        <v>64</v>
      </c>
      <c r="T31" s="103">
        <v>1.069</v>
      </c>
      <c r="U31" s="110">
        <v>64</v>
      </c>
      <c r="V31" s="103">
        <v>1.2726</v>
      </c>
    </row>
    <row r="32" spans="1:22" x14ac:dyDescent="0.2">
      <c r="A32" s="22" t="str">
        <f>IF('vrhačský pětiboj'!A32="","",'vrhačský pětiboj'!A32)</f>
        <v/>
      </c>
      <c r="B32" s="113" t="str">
        <f>IF('vrhačský pětiboj'!B32="","",'vrhačský pětiboj'!B32)</f>
        <v/>
      </c>
      <c r="C32" s="62" t="str">
        <f>IF('vrhačský pětiboj'!C32="","",'vrhačský pětiboj'!C32)</f>
        <v/>
      </c>
      <c r="D32" s="62" t="str">
        <f>IF('vrhačský pětiboj'!D32="","",'vrhačský pětiboj'!D32)</f>
        <v/>
      </c>
      <c r="E32" s="141" t="str">
        <f>IF('vrhačský pětiboj'!E32="","",'vrhačský pětiboj'!E32)</f>
        <v/>
      </c>
      <c r="F32" s="62" t="str">
        <f>IF('vrhačský pětiboj'!F32="","",'vrhačský pětiboj'!F32)</f>
        <v/>
      </c>
      <c r="G32" s="62" t="str">
        <f>IF('vrhačský pětiboj'!G32="","",'vrhačský pětiboj'!G32)</f>
        <v/>
      </c>
      <c r="H32" s="118" t="str">
        <f t="shared" si="1"/>
        <v/>
      </c>
      <c r="I32" s="40" t="str">
        <f t="shared" si="2"/>
        <v/>
      </c>
      <c r="J32" s="112" t="str">
        <f t="shared" si="3"/>
        <v/>
      </c>
      <c r="K32" s="79" t="str">
        <f t="shared" si="4"/>
        <v/>
      </c>
      <c r="L32" s="144"/>
      <c r="M32" s="144"/>
      <c r="N32" s="144"/>
      <c r="O32" s="40"/>
      <c r="P32" s="40"/>
      <c r="Q32" s="40"/>
      <c r="R32" s="26" t="str">
        <f t="shared" si="0"/>
        <v/>
      </c>
      <c r="S32" s="108">
        <v>65</v>
      </c>
      <c r="T32" s="101">
        <v>1.0853999999999999</v>
      </c>
      <c r="U32" s="108">
        <v>65</v>
      </c>
      <c r="V32" s="101">
        <v>1.3004</v>
      </c>
    </row>
    <row r="33" spans="1:22" x14ac:dyDescent="0.2">
      <c r="A33" s="22" t="str">
        <f>IF('vrhačský pětiboj'!A33="","",'vrhačský pětiboj'!A33)</f>
        <v/>
      </c>
      <c r="B33" s="113" t="str">
        <f>IF('vrhačský pětiboj'!B33="","",'vrhačský pětiboj'!B33)</f>
        <v/>
      </c>
      <c r="C33" s="62" t="str">
        <f>IF('vrhačský pětiboj'!C33="","",'vrhačský pětiboj'!C33)</f>
        <v/>
      </c>
      <c r="D33" s="62" t="str">
        <f>IF('vrhačský pětiboj'!D33="","",'vrhačský pětiboj'!D33)</f>
        <v/>
      </c>
      <c r="E33" s="141" t="str">
        <f>IF('vrhačský pětiboj'!E33="","",'vrhačský pětiboj'!E33)</f>
        <v/>
      </c>
      <c r="F33" s="62" t="str">
        <f>IF('vrhačský pětiboj'!F33="","",'vrhačský pětiboj'!F33)</f>
        <v/>
      </c>
      <c r="G33" s="62" t="str">
        <f>IF('vrhačský pětiboj'!G33="","",'vrhačský pětiboj'!G33)</f>
        <v/>
      </c>
      <c r="H33" s="118" t="str">
        <f t="shared" si="1"/>
        <v/>
      </c>
      <c r="I33" s="40" t="str">
        <f t="shared" si="2"/>
        <v/>
      </c>
      <c r="J33" s="112" t="str">
        <f t="shared" si="3"/>
        <v/>
      </c>
      <c r="K33" s="79" t="str">
        <f t="shared" si="4"/>
        <v/>
      </c>
      <c r="L33" s="144"/>
      <c r="M33" s="144"/>
      <c r="N33" s="144"/>
      <c r="O33" s="40"/>
      <c r="P33" s="40"/>
      <c r="Q33" s="40"/>
      <c r="R33" s="26" t="str">
        <f t="shared" si="0"/>
        <v/>
      </c>
      <c r="S33" s="110">
        <v>66</v>
      </c>
      <c r="T33" s="103">
        <v>1.1022000000000001</v>
      </c>
      <c r="U33" s="110">
        <v>66</v>
      </c>
      <c r="V33" s="103">
        <v>1.3292999999999999</v>
      </c>
    </row>
    <row r="34" spans="1:22" x14ac:dyDescent="0.2">
      <c r="A34" s="22" t="str">
        <f>IF('vrhačský pětiboj'!A34="","",'vrhačský pětiboj'!A34)</f>
        <v/>
      </c>
      <c r="B34" s="113" t="str">
        <f>IF('vrhačský pětiboj'!B34="","",'vrhačský pětiboj'!B34)</f>
        <v/>
      </c>
      <c r="C34" s="62" t="str">
        <f>IF('vrhačský pětiboj'!C34="","",'vrhačský pětiboj'!C34)</f>
        <v/>
      </c>
      <c r="D34" s="62" t="str">
        <f>IF('vrhačský pětiboj'!D34="","",'vrhačský pětiboj'!D34)</f>
        <v/>
      </c>
      <c r="E34" s="141" t="str">
        <f>IF('vrhačský pětiboj'!E34="","",'vrhačský pětiboj'!E34)</f>
        <v/>
      </c>
      <c r="F34" s="62" t="str">
        <f>IF('vrhačský pětiboj'!F34="","",'vrhačský pětiboj'!F34)</f>
        <v/>
      </c>
      <c r="G34" s="62" t="str">
        <f>IF('vrhačský pětiboj'!G34="","",'vrhačský pětiboj'!G34)</f>
        <v/>
      </c>
      <c r="H34" s="118" t="str">
        <f t="shared" si="1"/>
        <v/>
      </c>
      <c r="I34" s="40" t="str">
        <f t="shared" si="2"/>
        <v/>
      </c>
      <c r="J34" s="112" t="str">
        <f t="shared" si="3"/>
        <v/>
      </c>
      <c r="K34" s="79" t="str">
        <f t="shared" si="4"/>
        <v/>
      </c>
      <c r="L34" s="144"/>
      <c r="M34" s="144"/>
      <c r="N34" s="144"/>
      <c r="O34" s="40"/>
      <c r="P34" s="40"/>
      <c r="Q34" s="40"/>
      <c r="R34" s="26" t="str">
        <f t="shared" si="0"/>
        <v/>
      </c>
      <c r="S34" s="110">
        <v>67</v>
      </c>
      <c r="T34" s="103">
        <v>1.1193</v>
      </c>
      <c r="U34" s="110">
        <v>67</v>
      </c>
      <c r="V34" s="103">
        <v>1.3593999999999999</v>
      </c>
    </row>
    <row r="35" spans="1:22" x14ac:dyDescent="0.2">
      <c r="A35" s="22" t="str">
        <f>IF('vrhačský pětiboj'!A35="","",'vrhačský pětiboj'!A35)</f>
        <v/>
      </c>
      <c r="B35" s="113" t="str">
        <f>IF('vrhačský pětiboj'!B35="","",'vrhačský pětiboj'!B35)</f>
        <v/>
      </c>
      <c r="C35" s="62" t="str">
        <f>IF('vrhačský pětiboj'!C35="","",'vrhačský pětiboj'!C35)</f>
        <v/>
      </c>
      <c r="D35" s="62" t="str">
        <f>IF('vrhačský pětiboj'!D35="","",'vrhačský pětiboj'!D35)</f>
        <v/>
      </c>
      <c r="E35" s="141" t="str">
        <f>IF('vrhačský pětiboj'!E35="","",'vrhačský pětiboj'!E35)</f>
        <v/>
      </c>
      <c r="F35" s="62" t="str">
        <f>IF('vrhačský pětiboj'!F35="","",'vrhačský pětiboj'!F35)</f>
        <v/>
      </c>
      <c r="G35" s="62" t="str">
        <f>IF('vrhačský pětiboj'!G35="","",'vrhačský pětiboj'!G35)</f>
        <v/>
      </c>
      <c r="H35" s="118" t="str">
        <f t="shared" si="1"/>
        <v/>
      </c>
      <c r="I35" s="40" t="str">
        <f t="shared" si="2"/>
        <v/>
      </c>
      <c r="J35" s="112" t="str">
        <f t="shared" si="3"/>
        <v/>
      </c>
      <c r="K35" s="79" t="str">
        <f t="shared" si="4"/>
        <v/>
      </c>
      <c r="L35" s="144"/>
      <c r="M35" s="144"/>
      <c r="N35" s="144"/>
      <c r="O35" s="40"/>
      <c r="P35" s="40"/>
      <c r="Q35" s="40"/>
      <c r="R35" s="26" t="str">
        <f t="shared" si="0"/>
        <v/>
      </c>
      <c r="S35" s="110">
        <v>68</v>
      </c>
      <c r="T35" s="103">
        <v>1.1368</v>
      </c>
      <c r="U35" s="110">
        <v>68</v>
      </c>
      <c r="V35" s="103">
        <v>1.3908</v>
      </c>
    </row>
    <row r="36" spans="1:22" x14ac:dyDescent="0.2">
      <c r="A36" s="22" t="str">
        <f>IF('vrhačský pětiboj'!A36="","",'vrhačský pětiboj'!A36)</f>
        <v/>
      </c>
      <c r="B36" s="113" t="str">
        <f>IF('vrhačský pětiboj'!B36="","",'vrhačský pětiboj'!B36)</f>
        <v/>
      </c>
      <c r="C36" s="62" t="str">
        <f>IF('vrhačský pětiboj'!C36="","",'vrhačský pětiboj'!C36)</f>
        <v/>
      </c>
      <c r="D36" s="62" t="str">
        <f>IF('vrhačský pětiboj'!D36="","",'vrhačský pětiboj'!D36)</f>
        <v/>
      </c>
      <c r="E36" s="141" t="str">
        <f>IF('vrhačský pětiboj'!E36="","",'vrhačský pětiboj'!E36)</f>
        <v/>
      </c>
      <c r="F36" s="62" t="str">
        <f>IF('vrhačský pětiboj'!F36="","",'vrhačský pětiboj'!F36)</f>
        <v/>
      </c>
      <c r="G36" s="62" t="str">
        <f>IF('vrhačský pětiboj'!G36="","",'vrhačský pětiboj'!G36)</f>
        <v/>
      </c>
      <c r="H36" s="118" t="str">
        <f t="shared" si="1"/>
        <v/>
      </c>
      <c r="I36" s="40" t="str">
        <f t="shared" si="2"/>
        <v/>
      </c>
      <c r="J36" s="112" t="str">
        <f t="shared" si="3"/>
        <v/>
      </c>
      <c r="K36" s="79" t="str">
        <f t="shared" si="4"/>
        <v/>
      </c>
      <c r="L36" s="144"/>
      <c r="M36" s="144"/>
      <c r="N36" s="144"/>
      <c r="O36" s="40"/>
      <c r="P36" s="40"/>
      <c r="Q36" s="40"/>
      <c r="R36" s="26" t="str">
        <f t="shared" si="0"/>
        <v/>
      </c>
      <c r="S36" s="110">
        <v>69</v>
      </c>
      <c r="T36" s="103">
        <v>1.1548</v>
      </c>
      <c r="U36" s="110">
        <v>69</v>
      </c>
      <c r="V36" s="103">
        <v>1.4235</v>
      </c>
    </row>
    <row r="37" spans="1:22" x14ac:dyDescent="0.2">
      <c r="A37" s="22" t="str">
        <f>IF('vrhačský pětiboj'!A37="","",'vrhačský pětiboj'!A37)</f>
        <v/>
      </c>
      <c r="B37" s="113" t="str">
        <f>IF('vrhačský pětiboj'!B37="","",'vrhačský pětiboj'!B37)</f>
        <v/>
      </c>
      <c r="C37" s="62" t="str">
        <f>IF('vrhačský pětiboj'!C37="","",'vrhačský pětiboj'!C37)</f>
        <v/>
      </c>
      <c r="D37" s="62" t="str">
        <f>IF('vrhačský pětiboj'!D37="","",'vrhačský pětiboj'!D37)</f>
        <v/>
      </c>
      <c r="E37" s="141" t="str">
        <f>IF('vrhačský pětiboj'!E37="","",'vrhačský pětiboj'!E37)</f>
        <v/>
      </c>
      <c r="F37" s="62" t="str">
        <f>IF('vrhačský pětiboj'!F37="","",'vrhačský pětiboj'!F37)</f>
        <v/>
      </c>
      <c r="G37" s="62" t="str">
        <f>IF('vrhačský pětiboj'!G37="","",'vrhačský pětiboj'!G37)</f>
        <v/>
      </c>
      <c r="H37" s="118" t="str">
        <f t="shared" si="1"/>
        <v/>
      </c>
      <c r="I37" s="40" t="str">
        <f t="shared" si="2"/>
        <v/>
      </c>
      <c r="J37" s="112" t="str">
        <f t="shared" si="3"/>
        <v/>
      </c>
      <c r="K37" s="79" t="str">
        <f t="shared" si="4"/>
        <v/>
      </c>
      <c r="L37" s="144"/>
      <c r="M37" s="144"/>
      <c r="N37" s="144"/>
      <c r="O37" s="40"/>
      <c r="P37" s="40"/>
      <c r="Q37" s="40"/>
      <c r="R37" s="26" t="str">
        <f t="shared" si="0"/>
        <v/>
      </c>
      <c r="S37" s="108">
        <v>70</v>
      </c>
      <c r="T37" s="101">
        <v>1.0263</v>
      </c>
      <c r="U37" s="108">
        <v>70</v>
      </c>
      <c r="V37" s="101">
        <v>1.4577</v>
      </c>
    </row>
    <row r="38" spans="1:22" x14ac:dyDescent="0.2">
      <c r="A38" s="22" t="str">
        <f>IF('vrhačský pětiboj'!A38="","",'vrhačský pětiboj'!A38)</f>
        <v/>
      </c>
      <c r="B38" s="113" t="str">
        <f>IF('vrhačský pětiboj'!B38="","",'vrhačský pětiboj'!B38)</f>
        <v/>
      </c>
      <c r="C38" s="62" t="str">
        <f>IF('vrhačský pětiboj'!C38="","",'vrhačský pětiboj'!C38)</f>
        <v/>
      </c>
      <c r="D38" s="62" t="str">
        <f>IF('vrhačský pětiboj'!D38="","",'vrhačský pětiboj'!D38)</f>
        <v/>
      </c>
      <c r="E38" s="141" t="str">
        <f>IF('vrhačský pětiboj'!E38="","",'vrhačský pětiboj'!E38)</f>
        <v/>
      </c>
      <c r="F38" s="62" t="str">
        <f>IF('vrhačský pětiboj'!F38="","",'vrhačský pětiboj'!F38)</f>
        <v/>
      </c>
      <c r="G38" s="62" t="str">
        <f>IF('vrhačský pětiboj'!G38="","",'vrhačský pětiboj'!G38)</f>
        <v/>
      </c>
      <c r="H38" s="118" t="str">
        <f t="shared" si="1"/>
        <v/>
      </c>
      <c r="I38" s="40" t="str">
        <f t="shared" si="2"/>
        <v/>
      </c>
      <c r="J38" s="112" t="str">
        <f t="shared" si="3"/>
        <v/>
      </c>
      <c r="K38" s="79" t="str">
        <f t="shared" si="4"/>
        <v/>
      </c>
      <c r="L38" s="144"/>
      <c r="M38" s="144"/>
      <c r="N38" s="144"/>
      <c r="O38" s="40"/>
      <c r="P38" s="40"/>
      <c r="Q38" s="40"/>
      <c r="R38" s="26" t="str">
        <f t="shared" si="0"/>
        <v/>
      </c>
      <c r="S38" s="110">
        <v>71</v>
      </c>
      <c r="T38" s="103">
        <v>1.0437000000000001</v>
      </c>
      <c r="U38" s="110">
        <v>71</v>
      </c>
      <c r="V38" s="103">
        <v>1.4935</v>
      </c>
    </row>
    <row r="39" spans="1:22" x14ac:dyDescent="0.2">
      <c r="A39" s="22" t="str">
        <f>IF('vrhačský pětiboj'!A39="","",'vrhačský pětiboj'!A39)</f>
        <v/>
      </c>
      <c r="B39" s="113" t="str">
        <f>IF('vrhačský pětiboj'!B39="","",'vrhačský pětiboj'!B39)</f>
        <v/>
      </c>
      <c r="C39" s="62" t="str">
        <f>IF('vrhačský pětiboj'!C39="","",'vrhačský pětiboj'!C39)</f>
        <v/>
      </c>
      <c r="D39" s="62" t="str">
        <f>IF('vrhačský pětiboj'!D39="","",'vrhačský pětiboj'!D39)</f>
        <v/>
      </c>
      <c r="E39" s="141" t="str">
        <f>IF('vrhačský pětiboj'!E39="","",'vrhačský pětiboj'!E39)</f>
        <v/>
      </c>
      <c r="F39" s="62" t="str">
        <f>IF('vrhačský pětiboj'!F39="","",'vrhačský pětiboj'!F39)</f>
        <v/>
      </c>
      <c r="G39" s="62" t="str">
        <f>IF('vrhačský pětiboj'!G39="","",'vrhačský pětiboj'!G39)</f>
        <v/>
      </c>
      <c r="H39" s="118" t="str">
        <f t="shared" si="1"/>
        <v/>
      </c>
      <c r="I39" s="40" t="str">
        <f t="shared" si="2"/>
        <v/>
      </c>
      <c r="J39" s="112" t="str">
        <f t="shared" si="3"/>
        <v/>
      </c>
      <c r="K39" s="79" t="str">
        <f t="shared" si="4"/>
        <v/>
      </c>
      <c r="L39" s="144"/>
      <c r="M39" s="144"/>
      <c r="N39" s="144"/>
      <c r="O39" s="40"/>
      <c r="P39" s="40"/>
      <c r="Q39" s="40"/>
      <c r="R39" s="26" t="str">
        <f t="shared" si="0"/>
        <v/>
      </c>
      <c r="S39" s="110">
        <v>72</v>
      </c>
      <c r="T39" s="103">
        <v>1.0620000000000001</v>
      </c>
      <c r="U39" s="110">
        <v>72</v>
      </c>
      <c r="V39" s="103">
        <v>1.5308999999999999</v>
      </c>
    </row>
    <row r="40" spans="1:22" x14ac:dyDescent="0.2">
      <c r="A40" s="22" t="str">
        <f>IF('vrhačský pětiboj'!A40="","",'vrhačský pětiboj'!A40)</f>
        <v/>
      </c>
      <c r="B40" s="113" t="str">
        <f>IF('vrhačský pětiboj'!B40="","",'vrhačský pětiboj'!B40)</f>
        <v/>
      </c>
      <c r="C40" s="62" t="str">
        <f>IF('vrhačský pětiboj'!C40="","",'vrhačský pětiboj'!C40)</f>
        <v/>
      </c>
      <c r="D40" s="62" t="str">
        <f>IF('vrhačský pětiboj'!D40="","",'vrhačský pětiboj'!D40)</f>
        <v/>
      </c>
      <c r="E40" s="141" t="str">
        <f>IF('vrhačský pětiboj'!E40="","",'vrhačský pětiboj'!E40)</f>
        <v/>
      </c>
      <c r="F40" s="62" t="str">
        <f>IF('vrhačský pětiboj'!F40="","",'vrhačský pětiboj'!F40)</f>
        <v/>
      </c>
      <c r="G40" s="62" t="str">
        <f>IF('vrhačský pětiboj'!G40="","",'vrhačský pětiboj'!G40)</f>
        <v/>
      </c>
      <c r="H40" s="118" t="str">
        <f t="shared" si="1"/>
        <v/>
      </c>
      <c r="I40" s="40" t="str">
        <f t="shared" si="2"/>
        <v/>
      </c>
      <c r="J40" s="112" t="str">
        <f t="shared" si="3"/>
        <v/>
      </c>
      <c r="K40" s="79" t="str">
        <f t="shared" si="4"/>
        <v/>
      </c>
      <c r="L40" s="144"/>
      <c r="M40" s="144"/>
      <c r="N40" s="144"/>
      <c r="O40" s="40"/>
      <c r="P40" s="40"/>
      <c r="Q40" s="40"/>
      <c r="R40" s="26" t="str">
        <f t="shared" si="0"/>
        <v/>
      </c>
      <c r="S40" s="110">
        <v>73</v>
      </c>
      <c r="T40" s="103">
        <v>1.0812999999999999</v>
      </c>
      <c r="U40" s="110">
        <v>73</v>
      </c>
      <c r="V40" s="103">
        <v>1.5701000000000001</v>
      </c>
    </row>
    <row r="41" spans="1:22" x14ac:dyDescent="0.2">
      <c r="A41" s="22" t="str">
        <f>IF('vrhačský pětiboj'!A41="","",'vrhačský pětiboj'!A41)</f>
        <v/>
      </c>
      <c r="B41" s="113" t="str">
        <f>IF('vrhačský pětiboj'!B41="","",'vrhačský pětiboj'!B41)</f>
        <v/>
      </c>
      <c r="C41" s="62" t="str">
        <f>IF('vrhačský pětiboj'!C41="","",'vrhačský pětiboj'!C41)</f>
        <v/>
      </c>
      <c r="D41" s="62" t="str">
        <f>IF('vrhačský pětiboj'!D41="","",'vrhačský pětiboj'!D41)</f>
        <v/>
      </c>
      <c r="E41" s="141" t="str">
        <f>IF('vrhačský pětiboj'!E41="","",'vrhačský pětiboj'!E41)</f>
        <v/>
      </c>
      <c r="F41" s="62" t="str">
        <f>IF('vrhačský pětiboj'!F41="","",'vrhačský pětiboj'!F41)</f>
        <v/>
      </c>
      <c r="G41" s="62" t="str">
        <f>IF('vrhačský pětiboj'!G41="","",'vrhačský pětiboj'!G41)</f>
        <v/>
      </c>
      <c r="H41" s="118" t="str">
        <f t="shared" si="1"/>
        <v/>
      </c>
      <c r="I41" s="40" t="str">
        <f t="shared" si="2"/>
        <v/>
      </c>
      <c r="J41" s="112" t="str">
        <f t="shared" si="3"/>
        <v/>
      </c>
      <c r="K41" s="79" t="str">
        <f t="shared" si="4"/>
        <v/>
      </c>
      <c r="L41" s="144"/>
      <c r="M41" s="144"/>
      <c r="N41" s="144"/>
      <c r="O41" s="40"/>
      <c r="P41" s="40"/>
      <c r="Q41" s="40"/>
      <c r="R41" s="26" t="str">
        <f t="shared" si="0"/>
        <v/>
      </c>
      <c r="S41" s="110">
        <v>74</v>
      </c>
      <c r="T41" s="103">
        <v>1.1016999999999999</v>
      </c>
      <c r="U41" s="110">
        <v>74</v>
      </c>
      <c r="V41" s="103">
        <v>1.6112</v>
      </c>
    </row>
    <row r="42" spans="1:22" x14ac:dyDescent="0.2">
      <c r="A42" s="22" t="str">
        <f>IF('vrhačský pětiboj'!A42="","",'vrhačský pětiboj'!A42)</f>
        <v/>
      </c>
      <c r="B42" s="113" t="str">
        <f>IF('vrhačský pětiboj'!B42="","",'vrhačský pětiboj'!B42)</f>
        <v/>
      </c>
      <c r="C42" s="62" t="str">
        <f>IF('vrhačský pětiboj'!C42="","",'vrhačský pětiboj'!C42)</f>
        <v/>
      </c>
      <c r="D42" s="62" t="str">
        <f>IF('vrhačský pětiboj'!D42="","",'vrhačský pětiboj'!D42)</f>
        <v/>
      </c>
      <c r="E42" s="141" t="str">
        <f>IF('vrhačský pětiboj'!E42="","",'vrhačský pětiboj'!E42)</f>
        <v/>
      </c>
      <c r="F42" s="62" t="str">
        <f>IF('vrhačský pětiboj'!F42="","",'vrhačský pětiboj'!F42)</f>
        <v/>
      </c>
      <c r="G42" s="62" t="str">
        <f>IF('vrhačský pětiboj'!G42="","",'vrhačský pětiboj'!G42)</f>
        <v/>
      </c>
      <c r="H42" s="118" t="str">
        <f t="shared" si="1"/>
        <v/>
      </c>
      <c r="I42" s="40" t="str">
        <f t="shared" si="2"/>
        <v/>
      </c>
      <c r="J42" s="112" t="str">
        <f t="shared" si="3"/>
        <v/>
      </c>
      <c r="K42" s="79" t="str">
        <f t="shared" si="4"/>
        <v/>
      </c>
      <c r="L42" s="125"/>
      <c r="M42" s="125"/>
      <c r="N42" s="125"/>
      <c r="O42" s="80"/>
      <c r="P42" s="80"/>
      <c r="Q42" s="80"/>
      <c r="R42" s="26" t="str">
        <f t="shared" si="0"/>
        <v/>
      </c>
      <c r="S42" s="108">
        <v>75</v>
      </c>
      <c r="T42" s="101">
        <v>1.1233</v>
      </c>
      <c r="U42" s="99">
        <v>75</v>
      </c>
      <c r="V42" s="101">
        <v>1.3741000000000001</v>
      </c>
    </row>
    <row r="43" spans="1:22" x14ac:dyDescent="0.2">
      <c r="A43" s="22" t="str">
        <f>IF('vrhačský pětiboj'!A43="","",'vrhačský pětiboj'!A43)</f>
        <v/>
      </c>
      <c r="B43" s="113" t="str">
        <f>IF('vrhačský pětiboj'!B43="","",'vrhačský pětiboj'!B43)</f>
        <v/>
      </c>
      <c r="C43" s="62" t="str">
        <f>IF('vrhačský pětiboj'!C43="","",'vrhačský pětiboj'!C43)</f>
        <v/>
      </c>
      <c r="D43" s="62" t="str">
        <f>IF('vrhačský pětiboj'!D43="","",'vrhačský pětiboj'!D43)</f>
        <v/>
      </c>
      <c r="E43" s="141" t="str">
        <f>IF('vrhačský pětiboj'!E43="","",'vrhačský pětiboj'!E43)</f>
        <v/>
      </c>
      <c r="F43" s="62" t="str">
        <f>IF('vrhačský pětiboj'!F43="","",'vrhačský pětiboj'!F43)</f>
        <v/>
      </c>
      <c r="G43" s="62" t="str">
        <f>IF('vrhačský pětiboj'!G43="","",'vrhačský pětiboj'!G43)</f>
        <v/>
      </c>
      <c r="H43" s="118" t="str">
        <f t="shared" si="1"/>
        <v/>
      </c>
      <c r="I43" s="40" t="str">
        <f t="shared" si="2"/>
        <v/>
      </c>
      <c r="J43" s="112" t="str">
        <f t="shared" si="3"/>
        <v/>
      </c>
      <c r="K43" s="79" t="str">
        <f t="shared" si="4"/>
        <v/>
      </c>
      <c r="L43" s="125"/>
      <c r="M43" s="125"/>
      <c r="N43" s="125"/>
      <c r="O43" s="80"/>
      <c r="P43" s="80"/>
      <c r="Q43" s="80"/>
      <c r="R43" s="26" t="str">
        <f t="shared" si="0"/>
        <v/>
      </c>
      <c r="S43" s="110">
        <v>76</v>
      </c>
      <c r="T43" s="103">
        <v>1.1462000000000001</v>
      </c>
      <c r="U43" s="110">
        <v>76</v>
      </c>
      <c r="V43" s="103">
        <v>1.4118999999999999</v>
      </c>
    </row>
    <row r="44" spans="1:22" x14ac:dyDescent="0.2">
      <c r="A44" s="22" t="str">
        <f>IF('vrhačský pětiboj'!A44="","",'vrhačský pětiboj'!A44)</f>
        <v/>
      </c>
      <c r="B44" s="113" t="str">
        <f>IF('vrhačský pětiboj'!B44="","",'vrhačský pětiboj'!B44)</f>
        <v/>
      </c>
      <c r="C44" s="62" t="str">
        <f>IF('vrhačský pětiboj'!C44="","",'vrhačský pětiboj'!C44)</f>
        <v/>
      </c>
      <c r="D44" s="62" t="str">
        <f>IF('vrhačský pětiboj'!D44="","",'vrhačský pětiboj'!D44)</f>
        <v/>
      </c>
      <c r="E44" s="141" t="str">
        <f>IF('vrhačský pětiboj'!E44="","",'vrhačský pětiboj'!E44)</f>
        <v/>
      </c>
      <c r="F44" s="62" t="str">
        <f>IF('vrhačský pětiboj'!F44="","",'vrhačský pětiboj'!F44)</f>
        <v/>
      </c>
      <c r="G44" s="62" t="str">
        <f>IF('vrhačský pětiboj'!G44="","",'vrhačský pětiboj'!G44)</f>
        <v/>
      </c>
      <c r="H44" s="118" t="str">
        <f t="shared" si="1"/>
        <v/>
      </c>
      <c r="I44" s="40" t="str">
        <f t="shared" si="2"/>
        <v/>
      </c>
      <c r="J44" s="112" t="str">
        <f t="shared" si="3"/>
        <v/>
      </c>
      <c r="K44" s="79" t="str">
        <f t="shared" si="4"/>
        <v/>
      </c>
      <c r="L44" s="125"/>
      <c r="M44" s="125"/>
      <c r="N44" s="125"/>
      <c r="O44" s="80"/>
      <c r="P44" s="80"/>
      <c r="Q44" s="80"/>
      <c r="R44" s="26" t="str">
        <f t="shared" si="0"/>
        <v/>
      </c>
      <c r="S44" s="110">
        <v>77</v>
      </c>
      <c r="T44" s="103">
        <v>1.1704000000000001</v>
      </c>
      <c r="U44" s="110">
        <v>77</v>
      </c>
      <c r="V44" s="103">
        <v>1.4516</v>
      </c>
    </row>
    <row r="45" spans="1:22" x14ac:dyDescent="0.2">
      <c r="A45" s="22" t="str">
        <f>IF('vrhačský pětiboj'!A45="","",'vrhačský pětiboj'!A45)</f>
        <v/>
      </c>
      <c r="B45" s="113" t="str">
        <f>IF('vrhačský pětiboj'!B45="","",'vrhačský pětiboj'!B45)</f>
        <v/>
      </c>
      <c r="C45" s="62" t="str">
        <f>IF('vrhačský pětiboj'!C45="","",'vrhačský pětiboj'!C45)</f>
        <v/>
      </c>
      <c r="D45" s="62" t="str">
        <f>IF('vrhačský pětiboj'!D45="","",'vrhačský pětiboj'!D45)</f>
        <v/>
      </c>
      <c r="E45" s="141" t="str">
        <f>IF('vrhačský pětiboj'!E45="","",'vrhačský pětiboj'!E45)</f>
        <v/>
      </c>
      <c r="F45" s="62" t="str">
        <f>IF('vrhačský pětiboj'!F45="","",'vrhačský pětiboj'!F45)</f>
        <v/>
      </c>
      <c r="G45" s="62" t="str">
        <f>IF('vrhačský pětiboj'!G45="","",'vrhačský pětiboj'!G45)</f>
        <v/>
      </c>
      <c r="H45" s="118" t="str">
        <f t="shared" si="1"/>
        <v/>
      </c>
      <c r="I45" s="40" t="str">
        <f t="shared" si="2"/>
        <v/>
      </c>
      <c r="J45" s="112" t="str">
        <f t="shared" si="3"/>
        <v/>
      </c>
      <c r="K45" s="79" t="str">
        <f t="shared" si="4"/>
        <v/>
      </c>
      <c r="L45" s="125"/>
      <c r="M45" s="125"/>
      <c r="N45" s="125"/>
      <c r="O45" s="80"/>
      <c r="P45" s="80"/>
      <c r="Q45" s="80"/>
      <c r="R45" s="26" t="str">
        <f t="shared" si="0"/>
        <v/>
      </c>
      <c r="S45" s="110">
        <v>78</v>
      </c>
      <c r="T45" s="103">
        <v>1.196</v>
      </c>
      <c r="U45" s="110">
        <v>78</v>
      </c>
      <c r="V45" s="103">
        <v>1.4935</v>
      </c>
    </row>
    <row r="46" spans="1:22" x14ac:dyDescent="0.2">
      <c r="A46" s="22" t="str">
        <f>IF('vrhačský pětiboj'!A46="","",'vrhačský pětiboj'!A46)</f>
        <v/>
      </c>
      <c r="B46" s="113" t="str">
        <f>IF('vrhačský pětiboj'!B46="","",'vrhačský pětiboj'!B46)</f>
        <v/>
      </c>
      <c r="C46" s="62" t="str">
        <f>IF('vrhačský pětiboj'!C46="","",'vrhačský pětiboj'!C46)</f>
        <v/>
      </c>
      <c r="D46" s="62" t="str">
        <f>IF('vrhačský pětiboj'!D46="","",'vrhačský pětiboj'!D46)</f>
        <v/>
      </c>
      <c r="E46" s="141" t="str">
        <f>IF('vrhačský pětiboj'!E46="","",'vrhačský pětiboj'!E46)</f>
        <v/>
      </c>
      <c r="F46" s="62" t="str">
        <f>IF('vrhačský pětiboj'!F46="","",'vrhačský pětiboj'!F46)</f>
        <v/>
      </c>
      <c r="G46" s="62" t="str">
        <f>IF('vrhačský pětiboj'!G46="","",'vrhačský pětiboj'!G46)</f>
        <v/>
      </c>
      <c r="H46" s="118" t="str">
        <f t="shared" si="1"/>
        <v/>
      </c>
      <c r="I46" s="40" t="str">
        <f t="shared" si="2"/>
        <v/>
      </c>
      <c r="J46" s="112" t="str">
        <f t="shared" si="3"/>
        <v/>
      </c>
      <c r="K46" s="79" t="str">
        <f t="shared" si="4"/>
        <v/>
      </c>
      <c r="L46" s="125"/>
      <c r="M46" s="125"/>
      <c r="N46" s="125"/>
      <c r="O46" s="80"/>
      <c r="P46" s="80"/>
      <c r="Q46" s="80"/>
      <c r="R46" s="26" t="str">
        <f t="shared" si="0"/>
        <v/>
      </c>
      <c r="S46" s="110">
        <v>79</v>
      </c>
      <c r="T46" s="103">
        <v>1.2233000000000001</v>
      </c>
      <c r="U46" s="110">
        <v>79</v>
      </c>
      <c r="V46" s="103">
        <v>1.5378000000000001</v>
      </c>
    </row>
    <row r="47" spans="1:22" x14ac:dyDescent="0.2">
      <c r="A47" s="22" t="str">
        <f>IF('vrhačský pětiboj'!A47="","",'vrhačský pětiboj'!A47)</f>
        <v/>
      </c>
      <c r="B47" s="113" t="str">
        <f>IF('vrhačský pětiboj'!B47="","",'vrhačský pětiboj'!B47)</f>
        <v/>
      </c>
      <c r="C47" s="62" t="str">
        <f>IF('vrhačský pětiboj'!C47="","",'vrhačský pětiboj'!C47)</f>
        <v/>
      </c>
      <c r="D47" s="62" t="str">
        <f>IF('vrhačský pětiboj'!D47="","",'vrhačský pětiboj'!D47)</f>
        <v/>
      </c>
      <c r="E47" s="141" t="str">
        <f>IF('vrhačský pětiboj'!E47="","",'vrhačský pětiboj'!E47)</f>
        <v/>
      </c>
      <c r="F47" s="62" t="str">
        <f>IF('vrhačský pětiboj'!F47="","",'vrhačský pětiboj'!F47)</f>
        <v/>
      </c>
      <c r="G47" s="62" t="str">
        <f>IF('vrhačský pětiboj'!G47="","",'vrhačský pětiboj'!G47)</f>
        <v/>
      </c>
      <c r="H47" s="118" t="str">
        <f t="shared" si="1"/>
        <v/>
      </c>
      <c r="I47" s="40" t="str">
        <f t="shared" si="2"/>
        <v/>
      </c>
      <c r="J47" s="112" t="str">
        <f t="shared" si="3"/>
        <v/>
      </c>
      <c r="K47" s="79" t="str">
        <f t="shared" si="4"/>
        <v/>
      </c>
      <c r="L47" s="125"/>
      <c r="M47" s="125"/>
      <c r="N47" s="125"/>
      <c r="O47" s="80"/>
      <c r="P47" s="80"/>
      <c r="Q47" s="80"/>
      <c r="R47" s="26" t="str">
        <f t="shared" si="0"/>
        <v/>
      </c>
      <c r="S47" s="108">
        <v>80</v>
      </c>
      <c r="T47" s="101">
        <v>1.0544</v>
      </c>
      <c r="U47" s="99">
        <v>80</v>
      </c>
      <c r="V47" s="101">
        <v>1.5846</v>
      </c>
    </row>
    <row r="48" spans="1:22" x14ac:dyDescent="0.2">
      <c r="A48" s="22" t="str">
        <f>IF('vrhačský pětiboj'!A48="","",'vrhačský pětiboj'!A48)</f>
        <v/>
      </c>
      <c r="B48" s="113" t="str">
        <f>IF('vrhačský pětiboj'!B48="","",'vrhačský pětiboj'!B48)</f>
        <v/>
      </c>
      <c r="C48" s="62" t="str">
        <f>IF('vrhačský pětiboj'!C48="","",'vrhačský pětiboj'!C48)</f>
        <v/>
      </c>
      <c r="D48" s="62" t="str">
        <f>IF('vrhačský pětiboj'!D48="","",'vrhačský pětiboj'!D48)</f>
        <v/>
      </c>
      <c r="E48" s="141" t="str">
        <f>IF('vrhačský pětiboj'!E48="","",'vrhačský pětiboj'!E48)</f>
        <v/>
      </c>
      <c r="F48" s="62" t="str">
        <f>IF('vrhačský pětiboj'!F48="","",'vrhačský pětiboj'!F48)</f>
        <v/>
      </c>
      <c r="G48" s="62" t="str">
        <f>IF('vrhačský pětiboj'!G48="","",'vrhačský pětiboj'!G48)</f>
        <v/>
      </c>
      <c r="H48" s="118" t="str">
        <f t="shared" si="1"/>
        <v/>
      </c>
      <c r="I48" s="40" t="str">
        <f t="shared" si="2"/>
        <v/>
      </c>
      <c r="J48" s="112" t="str">
        <f t="shared" si="3"/>
        <v/>
      </c>
      <c r="K48" s="79" t="str">
        <f t="shared" si="4"/>
        <v/>
      </c>
      <c r="L48" s="125"/>
      <c r="M48" s="125"/>
      <c r="N48" s="125"/>
      <c r="O48" s="80"/>
      <c r="P48" s="80"/>
      <c r="Q48" s="80"/>
      <c r="R48" s="26" t="str">
        <f t="shared" si="0"/>
        <v/>
      </c>
      <c r="S48" s="110">
        <v>81</v>
      </c>
      <c r="T48" s="103">
        <v>1.0805</v>
      </c>
      <c r="U48" s="110">
        <v>81</v>
      </c>
      <c r="V48" s="103">
        <v>1.6342000000000001</v>
      </c>
    </row>
    <row r="49" spans="1:22" x14ac:dyDescent="0.2">
      <c r="A49" s="22" t="str">
        <f>IF('vrhačský pětiboj'!A49="","",'vrhačský pětiboj'!A49)</f>
        <v/>
      </c>
      <c r="B49" s="113" t="str">
        <f>IF('vrhačský pětiboj'!B49="","",'vrhačský pětiboj'!B49)</f>
        <v/>
      </c>
      <c r="C49" s="62" t="str">
        <f>IF('vrhačský pětiboj'!C49="","",'vrhačský pětiboj'!C49)</f>
        <v/>
      </c>
      <c r="D49" s="62" t="str">
        <f>IF('vrhačský pětiboj'!D49="","",'vrhačský pětiboj'!D49)</f>
        <v/>
      </c>
      <c r="E49" s="141" t="str">
        <f>IF('vrhačský pětiboj'!E49="","",'vrhačský pětiboj'!E49)</f>
        <v/>
      </c>
      <c r="F49" s="62" t="str">
        <f>IF('vrhačský pětiboj'!F49="","",'vrhačský pětiboj'!F49)</f>
        <v/>
      </c>
      <c r="G49" s="62" t="str">
        <f>IF('vrhačský pětiboj'!G49="","",'vrhačský pětiboj'!G49)</f>
        <v/>
      </c>
      <c r="H49" s="118" t="str">
        <f t="shared" si="1"/>
        <v/>
      </c>
      <c r="I49" s="40" t="str">
        <f t="shared" si="2"/>
        <v/>
      </c>
      <c r="J49" s="112" t="str">
        <f t="shared" si="3"/>
        <v/>
      </c>
      <c r="K49" s="79" t="str">
        <f t="shared" si="4"/>
        <v/>
      </c>
      <c r="L49" s="125"/>
      <c r="M49" s="125"/>
      <c r="N49" s="125"/>
      <c r="O49" s="80"/>
      <c r="P49" s="80"/>
      <c r="Q49" s="80"/>
      <c r="R49" s="26" t="str">
        <f t="shared" si="0"/>
        <v/>
      </c>
      <c r="S49" s="110">
        <v>82</v>
      </c>
      <c r="T49" s="103">
        <v>1.1083000000000001</v>
      </c>
      <c r="U49" s="110">
        <v>82</v>
      </c>
      <c r="V49" s="103">
        <v>1.6869000000000001</v>
      </c>
    </row>
    <row r="50" spans="1:22" x14ac:dyDescent="0.2">
      <c r="A50" s="22" t="str">
        <f>IF('vrhačský pětiboj'!A50="","",'vrhačský pětiboj'!A50)</f>
        <v/>
      </c>
      <c r="B50" s="113" t="str">
        <f>IF('vrhačský pětiboj'!B50="","",'vrhačský pětiboj'!B50)</f>
        <v/>
      </c>
      <c r="C50" s="62" t="str">
        <f>IF('vrhačský pětiboj'!C50="","",'vrhačský pětiboj'!C50)</f>
        <v/>
      </c>
      <c r="D50" s="62" t="str">
        <f>IF('vrhačský pětiboj'!D50="","",'vrhačský pětiboj'!D50)</f>
        <v/>
      </c>
      <c r="E50" s="141" t="str">
        <f>IF('vrhačský pětiboj'!E50="","",'vrhačský pětiboj'!E50)</f>
        <v/>
      </c>
      <c r="F50" s="62" t="str">
        <f>IF('vrhačský pětiboj'!F50="","",'vrhačský pětiboj'!F50)</f>
        <v/>
      </c>
      <c r="G50" s="62" t="str">
        <f>IF('vrhačský pětiboj'!G50="","",'vrhačský pětiboj'!G50)</f>
        <v/>
      </c>
      <c r="H50" s="118" t="str">
        <f t="shared" si="1"/>
        <v/>
      </c>
      <c r="I50" s="40" t="str">
        <f t="shared" si="2"/>
        <v/>
      </c>
      <c r="J50" s="112" t="str">
        <f t="shared" si="3"/>
        <v/>
      </c>
      <c r="K50" s="79" t="str">
        <f t="shared" si="4"/>
        <v/>
      </c>
      <c r="L50" s="125"/>
      <c r="M50" s="125"/>
      <c r="N50" s="125"/>
      <c r="O50" s="80"/>
      <c r="P50" s="80"/>
      <c r="Q50" s="80"/>
      <c r="R50" s="26" t="str">
        <f t="shared" si="0"/>
        <v/>
      </c>
      <c r="S50" s="110">
        <v>83</v>
      </c>
      <c r="T50" s="103">
        <v>1.1380999999999999</v>
      </c>
      <c r="U50" s="110">
        <v>83</v>
      </c>
      <c r="V50" s="103">
        <v>1.7430000000000001</v>
      </c>
    </row>
    <row r="51" spans="1:22" x14ac:dyDescent="0.2">
      <c r="A51" s="22" t="str">
        <f>IF('vrhačský pětiboj'!A51="","",'vrhačský pětiboj'!A51)</f>
        <v/>
      </c>
      <c r="B51" s="113" t="str">
        <f>IF('vrhačský pětiboj'!B51="","",'vrhačský pětiboj'!B51)</f>
        <v/>
      </c>
      <c r="C51" s="62" t="str">
        <f>IF('vrhačský pětiboj'!C51="","",'vrhačský pětiboj'!C51)</f>
        <v/>
      </c>
      <c r="D51" s="62" t="str">
        <f>IF('vrhačský pětiboj'!D51="","",'vrhačský pětiboj'!D51)</f>
        <v/>
      </c>
      <c r="E51" s="141" t="str">
        <f>IF('vrhačský pětiboj'!E51="","",'vrhačský pětiboj'!E51)</f>
        <v/>
      </c>
      <c r="F51" s="62" t="str">
        <f>IF('vrhačský pětiboj'!F51="","",'vrhačský pětiboj'!F51)</f>
        <v/>
      </c>
      <c r="G51" s="62" t="str">
        <f>IF('vrhačský pětiboj'!G51="","",'vrhačský pětiboj'!G51)</f>
        <v/>
      </c>
      <c r="H51" s="118" t="str">
        <f t="shared" si="1"/>
        <v/>
      </c>
      <c r="I51" s="40" t="str">
        <f t="shared" si="2"/>
        <v/>
      </c>
      <c r="J51" s="112" t="str">
        <f t="shared" si="3"/>
        <v/>
      </c>
      <c r="K51" s="79" t="str">
        <f t="shared" si="4"/>
        <v/>
      </c>
      <c r="L51" s="125"/>
      <c r="M51" s="125"/>
      <c r="N51" s="125"/>
      <c r="O51" s="80"/>
      <c r="P51" s="80"/>
      <c r="Q51" s="80"/>
      <c r="R51" s="26" t="str">
        <f t="shared" si="0"/>
        <v/>
      </c>
      <c r="S51" s="110">
        <v>84</v>
      </c>
      <c r="T51" s="103">
        <v>1.1700999999999999</v>
      </c>
      <c r="U51" s="110">
        <v>84</v>
      </c>
      <c r="V51" s="103">
        <v>1.8027</v>
      </c>
    </row>
    <row r="52" spans="1:22" x14ac:dyDescent="0.2">
      <c r="A52" s="22" t="str">
        <f>IF('vrhačský pětiboj'!A52="","",'vrhačský pětiboj'!A52)</f>
        <v/>
      </c>
      <c r="B52" s="113" t="str">
        <f>IF('vrhačský pětiboj'!B52="","",'vrhačský pětiboj'!B52)</f>
        <v/>
      </c>
      <c r="C52" s="62" t="str">
        <f>IF('vrhačský pětiboj'!C52="","",'vrhačský pětiboj'!C52)</f>
        <v/>
      </c>
      <c r="D52" s="62" t="str">
        <f>IF('vrhačský pětiboj'!D52="","",'vrhačský pětiboj'!D52)</f>
        <v/>
      </c>
      <c r="E52" s="141" t="str">
        <f>IF('vrhačský pětiboj'!E52="","",'vrhačský pětiboj'!E52)</f>
        <v/>
      </c>
      <c r="F52" s="62" t="str">
        <f>IF('vrhačský pětiboj'!F52="","",'vrhačský pětiboj'!F52)</f>
        <v/>
      </c>
      <c r="G52" s="62" t="str">
        <f>IF('vrhačský pětiboj'!G52="","",'vrhačský pětiboj'!G52)</f>
        <v/>
      </c>
      <c r="H52" s="118" t="str">
        <f t="shared" si="1"/>
        <v/>
      </c>
      <c r="I52" s="40" t="str">
        <f t="shared" si="2"/>
        <v/>
      </c>
      <c r="J52" s="112" t="str">
        <f t="shared" si="3"/>
        <v/>
      </c>
      <c r="K52" s="79" t="str">
        <f t="shared" si="4"/>
        <v/>
      </c>
      <c r="L52" s="125"/>
      <c r="M52" s="125"/>
      <c r="N52" s="125"/>
      <c r="O52" s="80"/>
      <c r="P52" s="80"/>
      <c r="Q52" s="80"/>
      <c r="R52" s="26" t="str">
        <f t="shared" si="0"/>
        <v/>
      </c>
      <c r="S52" s="108">
        <v>85</v>
      </c>
      <c r="T52" s="101">
        <v>1.2043999999999999</v>
      </c>
      <c r="U52" s="99">
        <v>85</v>
      </c>
      <c r="V52" s="101">
        <v>1.8666</v>
      </c>
    </row>
    <row r="53" spans="1:22" x14ac:dyDescent="0.2">
      <c r="A53" s="22" t="str">
        <f>IF('vrhačský pětiboj'!A53="","",'vrhačský pětiboj'!A53)</f>
        <v/>
      </c>
      <c r="B53" s="113" t="str">
        <f>IF('vrhačský pětiboj'!B53="","",'vrhačský pětiboj'!B53)</f>
        <v/>
      </c>
      <c r="C53" s="62" t="str">
        <f>IF('vrhačský pětiboj'!C53="","",'vrhačský pětiboj'!C53)</f>
        <v/>
      </c>
      <c r="D53" s="62" t="str">
        <f>IF('vrhačský pětiboj'!D53="","",'vrhačský pětiboj'!D53)</f>
        <v/>
      </c>
      <c r="E53" s="141" t="str">
        <f>IF('vrhačský pětiboj'!E53="","",'vrhačský pětiboj'!E53)</f>
        <v/>
      </c>
      <c r="F53" s="62" t="str">
        <f>IF('vrhačský pětiboj'!F53="","",'vrhačský pětiboj'!F53)</f>
        <v/>
      </c>
      <c r="G53" s="62" t="str">
        <f>IF('vrhačský pětiboj'!G53="","",'vrhačský pětiboj'!G53)</f>
        <v/>
      </c>
      <c r="H53" s="118" t="str">
        <f t="shared" si="1"/>
        <v/>
      </c>
      <c r="I53" s="40" t="str">
        <f t="shared" si="2"/>
        <v/>
      </c>
      <c r="J53" s="112" t="str">
        <f t="shared" si="3"/>
        <v/>
      </c>
      <c r="K53" s="79" t="str">
        <f t="shared" si="4"/>
        <v/>
      </c>
      <c r="L53" s="125"/>
      <c r="M53" s="125"/>
      <c r="N53" s="125"/>
      <c r="O53" s="80"/>
      <c r="P53" s="80"/>
      <c r="Q53" s="80"/>
      <c r="R53" s="26" t="str">
        <f t="shared" si="0"/>
        <v/>
      </c>
      <c r="S53" s="110">
        <v>86</v>
      </c>
      <c r="T53" s="103">
        <v>1.2414000000000001</v>
      </c>
      <c r="U53" s="110">
        <v>86</v>
      </c>
      <c r="V53" s="103">
        <v>1.9349000000000001</v>
      </c>
    </row>
    <row r="54" spans="1:22" x14ac:dyDescent="0.2">
      <c r="A54" s="22" t="str">
        <f>IF('vrhačský pětiboj'!A54="","",'vrhačský pětiboj'!A54)</f>
        <v/>
      </c>
      <c r="B54" s="113" t="str">
        <f>IF('vrhačský pětiboj'!B54="","",'vrhačský pětiboj'!B54)</f>
        <v/>
      </c>
      <c r="C54" s="62" t="str">
        <f>IF('vrhačský pětiboj'!C54="","",'vrhačský pětiboj'!C54)</f>
        <v/>
      </c>
      <c r="D54" s="62" t="str">
        <f>IF('vrhačský pětiboj'!D54="","",'vrhačský pětiboj'!D54)</f>
        <v/>
      </c>
      <c r="E54" s="141" t="str">
        <f>IF('vrhačský pětiboj'!E54="","",'vrhačský pětiboj'!E54)</f>
        <v/>
      </c>
      <c r="F54" s="62" t="str">
        <f>IF('vrhačský pětiboj'!F54="","",'vrhačský pětiboj'!F54)</f>
        <v/>
      </c>
      <c r="G54" s="62" t="str">
        <f>IF('vrhačský pětiboj'!G54="","",'vrhačský pětiboj'!G54)</f>
        <v/>
      </c>
      <c r="H54" s="118" t="str">
        <f t="shared" si="1"/>
        <v/>
      </c>
      <c r="I54" s="40" t="str">
        <f t="shared" si="2"/>
        <v/>
      </c>
      <c r="J54" s="112" t="str">
        <f t="shared" si="3"/>
        <v/>
      </c>
      <c r="K54" s="79" t="str">
        <f t="shared" si="4"/>
        <v/>
      </c>
      <c r="L54" s="125"/>
      <c r="M54" s="125"/>
      <c r="N54" s="125"/>
      <c r="O54" s="80"/>
      <c r="P54" s="80"/>
      <c r="Q54" s="80"/>
      <c r="R54" s="26" t="str">
        <f t="shared" si="0"/>
        <v/>
      </c>
      <c r="S54" s="110">
        <v>87</v>
      </c>
      <c r="T54" s="103">
        <v>1.2814000000000001</v>
      </c>
      <c r="U54" s="110">
        <v>87</v>
      </c>
      <c r="V54" s="103">
        <v>2.0083000000000002</v>
      </c>
    </row>
    <row r="55" spans="1:22" x14ac:dyDescent="0.2">
      <c r="A55" s="22" t="str">
        <f>IF('vrhačský pětiboj'!A55="","",'vrhačský pětiboj'!A55)</f>
        <v/>
      </c>
      <c r="B55" s="113" t="str">
        <f>IF('vrhačský pětiboj'!B55="","",'vrhačský pětiboj'!B55)</f>
        <v/>
      </c>
      <c r="C55" s="62" t="str">
        <f>IF('vrhačský pětiboj'!C55="","",'vrhačský pětiboj'!C55)</f>
        <v/>
      </c>
      <c r="D55" s="62" t="str">
        <f>IF('vrhačský pětiboj'!D55="","",'vrhačský pětiboj'!D55)</f>
        <v/>
      </c>
      <c r="E55" s="141" t="str">
        <f>IF('vrhačský pětiboj'!E55="","",'vrhačský pětiboj'!E55)</f>
        <v/>
      </c>
      <c r="F55" s="62" t="str">
        <f>IF('vrhačský pětiboj'!F55="","",'vrhačský pětiboj'!F55)</f>
        <v/>
      </c>
      <c r="G55" s="62" t="str">
        <f>IF('vrhačský pětiboj'!G55="","",'vrhačský pětiboj'!G55)</f>
        <v/>
      </c>
      <c r="H55" s="118" t="str">
        <f t="shared" si="1"/>
        <v/>
      </c>
      <c r="I55" s="40" t="str">
        <f t="shared" si="2"/>
        <v/>
      </c>
      <c r="J55" s="112" t="str">
        <f t="shared" si="3"/>
        <v/>
      </c>
      <c r="K55" s="79" t="str">
        <f t="shared" si="4"/>
        <v/>
      </c>
      <c r="L55" s="125"/>
      <c r="M55" s="125"/>
      <c r="N55" s="125"/>
      <c r="O55" s="80"/>
      <c r="P55" s="80"/>
      <c r="Q55" s="80"/>
      <c r="R55" s="26" t="str">
        <f t="shared" si="0"/>
        <v/>
      </c>
      <c r="S55" s="110">
        <v>88</v>
      </c>
      <c r="T55" s="103">
        <v>1.3247</v>
      </c>
      <c r="U55" s="110">
        <v>88</v>
      </c>
      <c r="V55" s="103">
        <v>2.0872000000000002</v>
      </c>
    </row>
    <row r="56" spans="1:22" x14ac:dyDescent="0.2">
      <c r="A56" s="22" t="str">
        <f>IF('vrhačský pětiboj'!A56="","",'vrhačský pětiboj'!A56)</f>
        <v/>
      </c>
      <c r="B56" s="113" t="str">
        <f>IF('vrhačský pětiboj'!B56="","",'vrhačský pětiboj'!B56)</f>
        <v/>
      </c>
      <c r="C56" s="62" t="str">
        <f>IF('vrhačský pětiboj'!C56="","",'vrhačský pětiboj'!C56)</f>
        <v/>
      </c>
      <c r="D56" s="62" t="str">
        <f>IF('vrhačský pětiboj'!D56="","",'vrhačský pětiboj'!D56)</f>
        <v/>
      </c>
      <c r="E56" s="141" t="str">
        <f>IF('vrhačský pětiboj'!E56="","",'vrhačský pětiboj'!E56)</f>
        <v/>
      </c>
      <c r="F56" s="62" t="str">
        <f>IF('vrhačský pětiboj'!F56="","",'vrhačský pětiboj'!F56)</f>
        <v/>
      </c>
      <c r="G56" s="62" t="str">
        <f>IF('vrhačský pětiboj'!G56="","",'vrhačský pětiboj'!G56)</f>
        <v/>
      </c>
      <c r="H56" s="118" t="str">
        <f t="shared" si="1"/>
        <v/>
      </c>
      <c r="I56" s="40" t="str">
        <f t="shared" si="2"/>
        <v/>
      </c>
      <c r="J56" s="112" t="str">
        <f t="shared" si="3"/>
        <v/>
      </c>
      <c r="K56" s="79" t="str">
        <f t="shared" si="4"/>
        <v/>
      </c>
      <c r="L56" s="125"/>
      <c r="M56" s="125"/>
      <c r="N56" s="125"/>
      <c r="O56" s="80"/>
      <c r="P56" s="80"/>
      <c r="Q56" s="80"/>
      <c r="R56" s="26" t="str">
        <f t="shared" si="0"/>
        <v/>
      </c>
      <c r="S56" s="110">
        <v>89</v>
      </c>
      <c r="T56" s="103">
        <v>1.3717999999999999</v>
      </c>
      <c r="U56" s="110">
        <v>89</v>
      </c>
      <c r="V56" s="103">
        <v>2.1724999999999999</v>
      </c>
    </row>
    <row r="57" spans="1:22" x14ac:dyDescent="0.2">
      <c r="A57" s="22" t="str">
        <f>IF('vrhačský pětiboj'!A57="","",'vrhačský pětiboj'!A57)</f>
        <v/>
      </c>
      <c r="B57" s="113" t="str">
        <f>IF('vrhačský pětiboj'!B57="","",'vrhačský pětiboj'!B57)</f>
        <v/>
      </c>
      <c r="C57" s="62" t="str">
        <f>IF('vrhačský pětiboj'!C57="","",'vrhačský pětiboj'!C57)</f>
        <v/>
      </c>
      <c r="D57" s="62" t="str">
        <f>IF('vrhačský pětiboj'!D57="","",'vrhačský pětiboj'!D57)</f>
        <v/>
      </c>
      <c r="E57" s="141" t="str">
        <f>IF('vrhačský pětiboj'!E57="","",'vrhačský pětiboj'!E57)</f>
        <v/>
      </c>
      <c r="F57" s="62" t="str">
        <f>IF('vrhačský pětiboj'!F57="","",'vrhačský pětiboj'!F57)</f>
        <v/>
      </c>
      <c r="G57" s="62" t="str">
        <f>IF('vrhačský pětiboj'!G57="","",'vrhačský pětiboj'!G57)</f>
        <v/>
      </c>
      <c r="H57" s="118" t="str">
        <f t="shared" si="1"/>
        <v/>
      </c>
      <c r="I57" s="40" t="str">
        <f t="shared" si="2"/>
        <v/>
      </c>
      <c r="J57" s="112" t="str">
        <f t="shared" si="3"/>
        <v/>
      </c>
      <c r="K57" s="79" t="str">
        <f t="shared" si="4"/>
        <v/>
      </c>
      <c r="L57" s="125"/>
      <c r="M57" s="125"/>
      <c r="N57" s="125"/>
      <c r="O57" s="80"/>
      <c r="P57" s="80"/>
      <c r="Q57" s="80"/>
      <c r="R57" s="26" t="str">
        <f t="shared" si="0"/>
        <v/>
      </c>
      <c r="S57" s="108">
        <v>90</v>
      </c>
      <c r="T57" s="101">
        <v>1.423</v>
      </c>
      <c r="U57" s="99">
        <v>90</v>
      </c>
      <c r="V57" s="101">
        <v>2.2646999999999999</v>
      </c>
    </row>
    <row r="58" spans="1:22" x14ac:dyDescent="0.2">
      <c r="A58" s="22" t="str">
        <f>IF('vrhačský pětiboj'!A58="","",'vrhačský pětiboj'!A58)</f>
        <v/>
      </c>
      <c r="B58" s="113" t="str">
        <f>IF('vrhačský pětiboj'!B58="","",'vrhačský pětiboj'!B58)</f>
        <v/>
      </c>
      <c r="C58" s="62" t="str">
        <f>IF('vrhačský pětiboj'!C58="","",'vrhačský pětiboj'!C58)</f>
        <v/>
      </c>
      <c r="D58" s="62" t="str">
        <f>IF('vrhačský pětiboj'!D58="","",'vrhačský pětiboj'!D58)</f>
        <v/>
      </c>
      <c r="E58" s="141" t="str">
        <f>IF('vrhačský pětiboj'!E58="","",'vrhačský pětiboj'!E58)</f>
        <v/>
      </c>
      <c r="F58" s="62" t="str">
        <f>IF('vrhačský pětiboj'!F58="","",'vrhačský pětiboj'!F58)</f>
        <v/>
      </c>
      <c r="G58" s="62" t="str">
        <f>IF('vrhačský pětiboj'!G58="","",'vrhačský pětiboj'!G58)</f>
        <v/>
      </c>
      <c r="H58" s="118" t="str">
        <f t="shared" si="1"/>
        <v/>
      </c>
      <c r="I58" s="40" t="str">
        <f t="shared" si="2"/>
        <v/>
      </c>
      <c r="J58" s="112" t="str">
        <f t="shared" si="3"/>
        <v/>
      </c>
      <c r="K58" s="79" t="str">
        <f t="shared" si="4"/>
        <v/>
      </c>
      <c r="L58" s="125"/>
      <c r="M58" s="125"/>
      <c r="N58" s="125"/>
      <c r="O58" s="80"/>
      <c r="P58" s="80"/>
      <c r="Q58" s="80"/>
      <c r="R58" s="26" t="str">
        <f t="shared" si="0"/>
        <v/>
      </c>
      <c r="S58" s="110">
        <v>91</v>
      </c>
      <c r="T58" s="103">
        <v>1.4791000000000001</v>
      </c>
      <c r="U58" s="110">
        <v>91</v>
      </c>
      <c r="V58" s="103">
        <v>2.3650000000000002</v>
      </c>
    </row>
    <row r="59" spans="1:22" x14ac:dyDescent="0.2">
      <c r="A59" s="22" t="str">
        <f>IF('vrhačský pětiboj'!A59="","",'vrhačský pětiboj'!A59)</f>
        <v/>
      </c>
      <c r="B59" s="113" t="str">
        <f>IF('vrhačský pětiboj'!B59="","",'vrhačský pětiboj'!B59)</f>
        <v/>
      </c>
      <c r="C59" s="62" t="str">
        <f>IF('vrhačský pětiboj'!C59="","",'vrhačský pětiboj'!C59)</f>
        <v/>
      </c>
      <c r="D59" s="62" t="str">
        <f>IF('vrhačský pětiboj'!D59="","",'vrhačský pětiboj'!D59)</f>
        <v/>
      </c>
      <c r="E59" s="141" t="str">
        <f>IF('vrhačský pětiboj'!E59="","",'vrhačský pětiboj'!E59)</f>
        <v/>
      </c>
      <c r="F59" s="62" t="str">
        <f>IF('vrhačský pětiboj'!F59="","",'vrhačský pětiboj'!F59)</f>
        <v/>
      </c>
      <c r="G59" s="62" t="str">
        <f>IF('vrhačský pětiboj'!G59="","",'vrhačský pětiboj'!G59)</f>
        <v/>
      </c>
      <c r="H59" s="118" t="str">
        <f t="shared" si="1"/>
        <v/>
      </c>
      <c r="I59" s="40" t="str">
        <f t="shared" si="2"/>
        <v/>
      </c>
      <c r="J59" s="112" t="str">
        <f t="shared" si="3"/>
        <v/>
      </c>
      <c r="K59" s="79" t="str">
        <f t="shared" si="4"/>
        <v/>
      </c>
      <c r="L59" s="125"/>
      <c r="M59" s="125"/>
      <c r="N59" s="125"/>
      <c r="O59" s="80"/>
      <c r="P59" s="80"/>
      <c r="Q59" s="80"/>
      <c r="R59" s="26" t="str">
        <f t="shared" si="0"/>
        <v/>
      </c>
      <c r="S59" s="110">
        <v>92</v>
      </c>
      <c r="T59" s="103">
        <v>1.5407</v>
      </c>
      <c r="U59" s="110">
        <v>92</v>
      </c>
      <c r="V59" s="103">
        <v>2.4742000000000002</v>
      </c>
    </row>
    <row r="60" spans="1:22" x14ac:dyDescent="0.2">
      <c r="A60" s="22" t="str">
        <f>IF('vrhačský pětiboj'!A60="","",'vrhačský pětiboj'!A60)</f>
        <v/>
      </c>
      <c r="B60" s="113" t="str">
        <f>IF('vrhačský pětiboj'!B60="","",'vrhačský pětiboj'!B60)</f>
        <v/>
      </c>
      <c r="C60" s="62" t="str">
        <f>IF('vrhačský pětiboj'!C60="","",'vrhačský pětiboj'!C60)</f>
        <v/>
      </c>
      <c r="D60" s="62" t="str">
        <f>IF('vrhačský pětiboj'!D60="","",'vrhačský pětiboj'!D60)</f>
        <v/>
      </c>
      <c r="E60" s="141" t="str">
        <f>IF('vrhačský pětiboj'!E60="","",'vrhačský pětiboj'!E60)</f>
        <v/>
      </c>
      <c r="F60" s="62" t="str">
        <f>IF('vrhačský pětiboj'!F60="","",'vrhačský pětiboj'!F60)</f>
        <v/>
      </c>
      <c r="G60" s="62" t="str">
        <f>IF('vrhačský pětiboj'!G60="","",'vrhačský pětiboj'!G60)</f>
        <v/>
      </c>
      <c r="H60" s="118" t="str">
        <f t="shared" si="1"/>
        <v/>
      </c>
      <c r="I60" s="40" t="str">
        <f t="shared" si="2"/>
        <v/>
      </c>
      <c r="J60" s="112" t="str">
        <f t="shared" si="3"/>
        <v/>
      </c>
      <c r="K60" s="79" t="str">
        <f t="shared" si="4"/>
        <v/>
      </c>
      <c r="L60" s="125"/>
      <c r="M60" s="125"/>
      <c r="N60" s="125"/>
      <c r="O60" s="80"/>
      <c r="P60" s="80"/>
      <c r="Q60" s="80"/>
      <c r="R60" s="26" t="str">
        <f t="shared" si="0"/>
        <v/>
      </c>
      <c r="S60" s="110">
        <v>93</v>
      </c>
      <c r="T60" s="103">
        <v>1.6087</v>
      </c>
      <c r="U60" s="110">
        <v>93</v>
      </c>
      <c r="V60" s="103">
        <v>2.5937999999999999</v>
      </c>
    </row>
    <row r="61" spans="1:22" x14ac:dyDescent="0.2">
      <c r="S61" s="110">
        <v>94</v>
      </c>
      <c r="T61" s="103">
        <v>1.6840999999999999</v>
      </c>
      <c r="U61" s="110">
        <v>94</v>
      </c>
      <c r="V61" s="103">
        <v>2.7252999999999998</v>
      </c>
    </row>
    <row r="62" spans="1:22" x14ac:dyDescent="0.2">
      <c r="S62" s="108">
        <v>95</v>
      </c>
      <c r="T62" s="101">
        <v>1.768</v>
      </c>
      <c r="U62" s="99">
        <v>95</v>
      </c>
      <c r="V62" s="101">
        <v>2.8706</v>
      </c>
    </row>
    <row r="63" spans="1:22" x14ac:dyDescent="0.2">
      <c r="S63" s="110">
        <v>96</v>
      </c>
      <c r="T63" s="103">
        <v>1.8622000000000001</v>
      </c>
      <c r="U63" s="110">
        <v>96</v>
      </c>
      <c r="V63" s="103">
        <v>3.0318000000000001</v>
      </c>
    </row>
    <row r="64" spans="1:22" x14ac:dyDescent="0.2">
      <c r="S64" s="110">
        <v>97</v>
      </c>
      <c r="T64" s="103">
        <v>1.9683999999999999</v>
      </c>
      <c r="U64" s="110">
        <v>97</v>
      </c>
      <c r="V64" s="103">
        <v>3.2120000000000002</v>
      </c>
    </row>
    <row r="65" spans="19:22" x14ac:dyDescent="0.2">
      <c r="S65" s="110">
        <v>98</v>
      </c>
      <c r="T65" s="103">
        <v>2.0891999999999999</v>
      </c>
      <c r="U65" s="110">
        <v>98</v>
      </c>
      <c r="V65" s="103">
        <v>3.4144999999999999</v>
      </c>
    </row>
    <row r="66" spans="19:22" x14ac:dyDescent="0.2">
      <c r="S66" s="110">
        <v>99</v>
      </c>
      <c r="T66" s="103">
        <v>2.2277999999999998</v>
      </c>
      <c r="U66" s="110">
        <v>99</v>
      </c>
      <c r="V66" s="103">
        <v>3.6438000000000001</v>
      </c>
    </row>
    <row r="67" spans="19:22" x14ac:dyDescent="0.2">
      <c r="S67" s="108">
        <v>100</v>
      </c>
      <c r="T67" s="101">
        <v>2.3883000000000001</v>
      </c>
      <c r="U67" s="99">
        <v>100</v>
      </c>
      <c r="V67" s="101">
        <v>3.9056000000000002</v>
      </c>
    </row>
  </sheetData>
  <sheetProtection sheet="1" objects="1" scenarios="1"/>
  <mergeCells count="1">
    <mergeCell ref="A4:K4"/>
  </mergeCells>
  <pageMargins left="0.2" right="0.23" top="0.51" bottom="0.51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Help</vt:lpstr>
      <vt:lpstr>vrhačský pětiboj</vt:lpstr>
      <vt:lpstr>kladivo</vt:lpstr>
      <vt:lpstr>koule</vt:lpstr>
      <vt:lpstr>disk</vt:lpstr>
      <vt:lpstr>oštěp</vt:lpstr>
      <vt:lpstr>břemeno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Pech</dc:creator>
  <cp:lastModifiedBy>Jaroslav Stetka</cp:lastModifiedBy>
  <cp:lastPrinted>2023-09-14T18:59:17Z</cp:lastPrinted>
  <dcterms:created xsi:type="dcterms:W3CDTF">2023-09-10T20:34:43Z</dcterms:created>
  <dcterms:modified xsi:type="dcterms:W3CDTF">2023-10-25T09:57:14Z</dcterms:modified>
</cp:coreProperties>
</file>